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trojka\private\zamowienia\Postępowania przetargowe\2020\(11-20) Jednorazówka BZP powtórka\"/>
    </mc:Choice>
  </mc:AlternateContent>
  <xr:revisionPtr revIDLastSave="0" documentId="13_ncr:1_{A364A4CD-A808-4F48-897B-1A1ECFFDAF04}" xr6:coauthVersionLast="45" xr6:coauthVersionMax="45" xr10:uidLastSave="{00000000-0000-0000-0000-000000000000}"/>
  <bookViews>
    <workbookView xWindow="-120" yWindow="-120" windowWidth="29040" windowHeight="15840" activeTab="12" xr2:uid="{00000000-000D-0000-FFFF-FFFF00000000}"/>
  </bookViews>
  <sheets>
    <sheet name="Pakiet 1" sheetId="15" r:id="rId1"/>
    <sheet name="Pakiet 2" sheetId="17" r:id="rId2"/>
    <sheet name="Pakiet 3" sheetId="20" r:id="rId3"/>
    <sheet name="Pakiet 4" sheetId="31" r:id="rId4"/>
    <sheet name="Pakiet 5" sheetId="32" r:id="rId5"/>
    <sheet name="Pakiet 6" sheetId="86" r:id="rId6"/>
    <sheet name="Pakiet 7" sheetId="42" r:id="rId7"/>
    <sheet name="Pakiet 8" sheetId="50" r:id="rId8"/>
    <sheet name="Pakiet 9" sheetId="51" r:id="rId9"/>
    <sheet name="Pakiet 10" sheetId="53" r:id="rId10"/>
    <sheet name="Pakiet 11" sheetId="58" r:id="rId11"/>
    <sheet name="Pakiet 54" sheetId="57" state="hidden" r:id="rId12"/>
    <sheet name="Pakiet 12" sheetId="75" r:id="rId13"/>
  </sheets>
  <definedNames>
    <definedName name="_xlnm.Print_Area" localSheetId="6">'Pakiet 7'!$A$5:$K$13</definedName>
  </definedNames>
  <calcPr calcId="181029"/>
</workbook>
</file>

<file path=xl/calcChain.xml><?xml version="1.0" encoding="utf-8"?>
<calcChain xmlns="http://schemas.openxmlformats.org/spreadsheetml/2006/main">
  <c r="H31" i="58" l="1"/>
  <c r="H30" i="58"/>
  <c r="H29" i="58"/>
  <c r="J29" i="58" s="1"/>
  <c r="K29" i="58" s="1"/>
  <c r="J28" i="58"/>
  <c r="H28" i="58"/>
  <c r="J27" i="58"/>
  <c r="H27" i="58"/>
  <c r="H26" i="58"/>
  <c r="H25" i="58"/>
  <c r="J25" i="58" s="1"/>
  <c r="K25" i="58" s="1"/>
  <c r="H24" i="58"/>
  <c r="J24" i="58" s="1"/>
  <c r="K24" i="58" s="1"/>
  <c r="H23" i="58"/>
  <c r="H22" i="58"/>
  <c r="H21" i="58"/>
  <c r="J21" i="58" s="1"/>
  <c r="K21" i="58" s="1"/>
  <c r="J20" i="58"/>
  <c r="K20" i="58" s="1"/>
  <c r="H20" i="58"/>
  <c r="H19" i="58"/>
  <c r="H18" i="58"/>
  <c r="H17" i="58"/>
  <c r="J17" i="58" s="1"/>
  <c r="K17" i="58" s="1"/>
  <c r="H16" i="58"/>
  <c r="H15" i="58"/>
  <c r="H14" i="58"/>
  <c r="H13" i="58"/>
  <c r="J13" i="58" s="1"/>
  <c r="K13" i="58" s="1"/>
  <c r="J12" i="58"/>
  <c r="H12" i="58"/>
  <c r="K12" i="58" s="1"/>
  <c r="H11" i="58"/>
  <c r="J11" i="58" s="1"/>
  <c r="H10" i="58"/>
  <c r="H12" i="53"/>
  <c r="J12" i="53" s="1"/>
  <c r="H11" i="53"/>
  <c r="H10" i="53"/>
  <c r="H13" i="53" s="1"/>
  <c r="K19" i="50"/>
  <c r="H19" i="50"/>
  <c r="H11" i="50"/>
  <c r="J11" i="50"/>
  <c r="K11" i="50"/>
  <c r="H12" i="50"/>
  <c r="J12" i="50" s="1"/>
  <c r="H13" i="50"/>
  <c r="K13" i="50" s="1"/>
  <c r="J13" i="50"/>
  <c r="H14" i="50"/>
  <c r="J14" i="50"/>
  <c r="K14" i="50"/>
  <c r="H15" i="50"/>
  <c r="J15" i="50"/>
  <c r="K15" i="50"/>
  <c r="H16" i="50"/>
  <c r="J16" i="50" s="1"/>
  <c r="H17" i="50"/>
  <c r="K17" i="50" s="1"/>
  <c r="J17" i="50"/>
  <c r="H18" i="50"/>
  <c r="J18" i="50"/>
  <c r="K18" i="50"/>
  <c r="J10" i="50"/>
  <c r="K10" i="50" s="1"/>
  <c r="H10" i="50"/>
  <c r="K16" i="42"/>
  <c r="H16" i="42"/>
  <c r="J11" i="42"/>
  <c r="K11" i="42"/>
  <c r="J12" i="42"/>
  <c r="K12" i="42"/>
  <c r="J13" i="42"/>
  <c r="K13" i="42"/>
  <c r="J14" i="42"/>
  <c r="K14" i="42"/>
  <c r="J15" i="42"/>
  <c r="K15" i="42" s="1"/>
  <c r="H11" i="42"/>
  <c r="H12" i="42"/>
  <c r="H13" i="42"/>
  <c r="H14" i="42"/>
  <c r="H15" i="42"/>
  <c r="J10" i="42"/>
  <c r="K10" i="42" s="1"/>
  <c r="H10" i="42"/>
  <c r="K14" i="86"/>
  <c r="K11" i="86"/>
  <c r="K12" i="86"/>
  <c r="K13" i="86"/>
  <c r="J11" i="86"/>
  <c r="J12" i="86"/>
  <c r="J13" i="86"/>
  <c r="H14" i="86"/>
  <c r="H11" i="86"/>
  <c r="H12" i="86"/>
  <c r="H13" i="86"/>
  <c r="J10" i="86"/>
  <c r="K10" i="86" s="1"/>
  <c r="H10" i="86"/>
  <c r="K28" i="58" l="1"/>
  <c r="J16" i="58"/>
  <c r="K16" i="58" s="1"/>
  <c r="J23" i="58"/>
  <c r="K23" i="58" s="1"/>
  <c r="H32" i="58"/>
  <c r="J19" i="58"/>
  <c r="K19" i="58" s="1"/>
  <c r="K11" i="58"/>
  <c r="J15" i="58"/>
  <c r="K15" i="58" s="1"/>
  <c r="K27" i="58"/>
  <c r="J31" i="58"/>
  <c r="K31" i="58" s="1"/>
  <c r="J10" i="58"/>
  <c r="K10" i="58" s="1"/>
  <c r="J14" i="58"/>
  <c r="K14" i="58" s="1"/>
  <c r="J18" i="58"/>
  <c r="K18" i="58" s="1"/>
  <c r="J22" i="58"/>
  <c r="K22" i="58" s="1"/>
  <c r="J26" i="58"/>
  <c r="K26" i="58" s="1"/>
  <c r="J30" i="58"/>
  <c r="K30" i="58" s="1"/>
  <c r="J11" i="53"/>
  <c r="K11" i="53" s="1"/>
  <c r="K12" i="53"/>
  <c r="J10" i="53"/>
  <c r="K10" i="53" s="1"/>
  <c r="K16" i="50"/>
  <c r="K12" i="50"/>
  <c r="K32" i="58" l="1"/>
  <c r="K13" i="53"/>
  <c r="K15" i="32" l="1"/>
  <c r="K11" i="32"/>
  <c r="K12" i="32"/>
  <c r="K13" i="32"/>
  <c r="K14" i="32"/>
  <c r="J11" i="32"/>
  <c r="J12" i="32"/>
  <c r="J13" i="32"/>
  <c r="J14" i="32"/>
  <c r="H15" i="32"/>
  <c r="H11" i="32"/>
  <c r="H12" i="32"/>
  <c r="H13" i="32"/>
  <c r="H14" i="32"/>
  <c r="J10" i="32"/>
  <c r="K10" i="32" s="1"/>
  <c r="H10" i="32"/>
  <c r="H16" i="31"/>
  <c r="J11" i="31"/>
  <c r="J12" i="31"/>
  <c r="K12" i="31" s="1"/>
  <c r="J13" i="31"/>
  <c r="J14" i="31"/>
  <c r="K14" i="31" s="1"/>
  <c r="J15" i="31"/>
  <c r="K11" i="31"/>
  <c r="K13" i="31"/>
  <c r="K15" i="31"/>
  <c r="H11" i="31"/>
  <c r="H12" i="31"/>
  <c r="H13" i="31"/>
  <c r="H14" i="31"/>
  <c r="H15" i="31"/>
  <c r="H10" i="31"/>
  <c r="J10" i="31" l="1"/>
  <c r="K10" i="31" s="1"/>
  <c r="K16" i="31" s="1"/>
  <c r="H10" i="15"/>
  <c r="J10" i="15" s="1"/>
  <c r="K10" i="15" l="1"/>
  <c r="H10" i="75" l="1"/>
  <c r="H11" i="75" s="1"/>
  <c r="H12" i="57"/>
  <c r="J12" i="57" s="1"/>
  <c r="H11" i="57"/>
  <c r="J11" i="57" s="1"/>
  <c r="H10" i="57"/>
  <c r="J10" i="57" s="1"/>
  <c r="H13" i="57"/>
  <c r="H9" i="57"/>
  <c r="J9" i="57" s="1"/>
  <c r="K9" i="57" s="1"/>
  <c r="H8" i="57"/>
  <c r="J8" i="57" s="1"/>
  <c r="K8" i="57" s="1"/>
  <c r="H7" i="57"/>
  <c r="H11" i="51"/>
  <c r="J11" i="51" s="1"/>
  <c r="K11" i="51" s="1"/>
  <c r="H10" i="51"/>
  <c r="H12" i="51" l="1"/>
  <c r="K12" i="57"/>
  <c r="J10" i="75"/>
  <c r="K10" i="75" s="1"/>
  <c r="K11" i="75" s="1"/>
  <c r="K11" i="57"/>
  <c r="K10" i="57"/>
  <c r="H14" i="57"/>
  <c r="J7" i="57"/>
  <c r="K7" i="57" s="1"/>
  <c r="J13" i="57"/>
  <c r="K13" i="57" s="1"/>
  <c r="J10" i="51"/>
  <c r="K10" i="51" s="1"/>
  <c r="K12" i="51" l="1"/>
  <c r="K14" i="57"/>
  <c r="H10" i="20" l="1"/>
  <c r="H11" i="20" s="1"/>
  <c r="H10" i="17"/>
  <c r="H11" i="17" s="1"/>
  <c r="K11" i="15"/>
  <c r="H11" i="15" l="1"/>
  <c r="J10" i="20"/>
  <c r="K10" i="20" s="1"/>
  <c r="K11" i="20" s="1"/>
  <c r="J10" i="17"/>
  <c r="K10" i="17" s="1"/>
  <c r="K11" i="17" s="1"/>
</calcChain>
</file>

<file path=xl/sharedStrings.xml><?xml version="1.0" encoding="utf-8"?>
<sst xmlns="http://schemas.openxmlformats.org/spreadsheetml/2006/main" count="435" uniqueCount="117">
  <si>
    <t>L.p.</t>
  </si>
  <si>
    <t>Przedmiot zamówienia</t>
  </si>
  <si>
    <t>J.m.</t>
  </si>
  <si>
    <t>Ilość</t>
  </si>
  <si>
    <t>Cena jedn.netto</t>
  </si>
  <si>
    <t>Wartość netto</t>
  </si>
  <si>
    <t xml:space="preserve">Podatek VAT </t>
  </si>
  <si>
    <t>Wartość ogółem</t>
  </si>
  <si>
    <t>Wartość brutto</t>
  </si>
  <si>
    <t>WARTOŚĆ OGÓŁEM:</t>
  </si>
  <si>
    <t xml:space="preserve"> (%)</t>
  </si>
  <si>
    <t>szt.</t>
  </si>
  <si>
    <t>op.</t>
  </si>
  <si>
    <t>Numer katalagowy</t>
  </si>
  <si>
    <t>Nazwa handlowa / Producent</t>
  </si>
  <si>
    <t>1.1</t>
  </si>
  <si>
    <t>1.2</t>
  </si>
  <si>
    <t xml:space="preserve">Elektrody do pomiaru rzutu serca metodą nieinwazyjną dla dorosłych
- para elektrod złożona jest z jednej elektrody odbiorczej oraz z jednej elektrody nadawczej
- jedno opakowanie elektrod zawiera: 4 elektrody nadawcze, 4 elektrody odbiorcze </t>
  </si>
  <si>
    <t>Filtr wlotowy powietrza do respiratora 
PB 560
- pakowany a 6szt/op</t>
  </si>
  <si>
    <t>Igła motylek Vacutainer
Safety-Lok 21Gx3/4 x 7 
(0,8x19 mmx178mm)
- igła do pobierania krwi krótkotrwałych
  (maksymalnie 2 godz.) wlewów dożylnych.
- zamknięty system próżniowy, składający
  się z igły o dwóch ostrzach z zaworkiem
  bezpieczeństwa, uchwytu oraz sterylnej 
  probówki Vacutainer z próżnią o 
  kalibrowanej objętości.
- pakowane po 50 szt/op</t>
  </si>
  <si>
    <t xml:space="preserve">Kocyk do okrycia pacjenta 110 x 220 cm
- złożony z min. 3 warstw:
  2 x włóknina typu polipropylen
  + wypełnienie z włókniny typu Molton
- jednorazowego użytku
- kolor niebiesko-zielony
- pakowane pojedynczo </t>
  </si>
  <si>
    <t xml:space="preserve">Podkład chłonny na stół operacyjny
- podkłady higieniczne z pulpą celulozową i
  superabsorbentem, z zakładkami
- od strony pacjenta włóknina min. 15g/m2
- warstwa nieprzemakalna folia PE 
  min. 21g/m2
- rozmiar całkowity min. 70 x 180 cm
- rozmiar warstwy chłonnej min.60 x 80 cm
- chłonność min. 1750 ml </t>
  </si>
  <si>
    <t>Prześcieradło 80 x 140 cm
- bibułowo-foliowe
- bibuła o gramaturze co najmniej 24g/m2
- folia typu polietylen o grubości co najmniej 
   13 mikronów
- z paskiem bocznym zapobiegającym
   wyciekom 
- jednorazowego użytku
- składane
- chłonność min. 200 ml
- wzmocnione co najmniej 48 nitkami 
   Poliesteru
- opakowanie max. 25 szt</t>
  </si>
  <si>
    <t>Pokrowiec na materac 210 x 90 x 20 cm 
z gumką w oplocie
- wykonany z folii typu polietylen o grubości
   mn. 30 mikronów
- jednorazowego użytku
- opakowanie max. 10 szt</t>
  </si>
  <si>
    <t>Ręczniki do utrzymania higieny pacjentów
- wykonane z jednowarstwowej celulozy 
  typu Airlaid o gramaturze min. 70 g/m2
- doskonała wchłanialność płynów dzięki
  karbowanej powierzchni 
- kolor biały
- wymiary: min.80 x 60 cm
- opak. zbiorcze nie większe niż 30 szt</t>
  </si>
  <si>
    <t>Laparoskopowy pasywny system ewakuacji dymu przez trokar laparoskopowy, do stosowania podczas użycia energii monopolarnej oraz bipolarnej
- jednorazowego użytku
- z zakończeniem Luer Lock do mocowania do 
  trokara
- system wyposażony w filtr hydrofobowy
- kodowany kolorystycznie
- system dedykowany do pracy, gdy podczas 
  zabiegu używane są lasery endoskopowe lub 
  urządzenia ultradźwiękowe
- system z filtrem wykonany z PVC, plastiku, 
  nylonu oraz karbonu
- przepływ przez filtr 8 l/15 mmHg</t>
  </si>
  <si>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charset val="238"/>
        <scheme val="minor"/>
      </rPr>
      <t xml:space="preserve">
Wszystkie oferowane produkty pochodzą od jednego producenta</t>
    </r>
  </si>
  <si>
    <t xml:space="preserve">Trokar laparoskopowy bezpieczny
 śr.12 mm   dł. 150 mm
Jednorazowego użytku, z chowającym bezpiecznym ostrzem. W komplecie gwóźdź z ostrym, bezpiecznym, samochowającym się ostrzem. Trokar posiada wbudowaną autoredukcję, którą można (w razie uszkodzenia – przebicia) ściągnąć i wymienić w trakcie zabiegu (dostępna jako część zamienna sterylna). Płaszcz trokara karbowany, posiadający zawór insuflacyjny, ścięty na końcu pod kątem, całkowicie przezroczysty z wyraźnym oznaczeniem średnicy trokara. Oznaczenie średnicy czytelne również na gwoździu, posiadającym system aktywacji i dezaktywacji ostrza. Opakowanie jednostkowe wykonane z tworzywa TYVEK.  </t>
  </si>
  <si>
    <t xml:space="preserve">Trokar laparoskopowy bezpieczny
śr.15 mm dł. 100 mm
Jednorazowego użytku, z bezpiecznym ostrzem.  
W komplecie gwóźdź z ostrym, bezpiecznym, tępym ostrzem, posiadającym specjalne „skrzydełka” do separacji tkanek podczas przejścia. Trokar posiada wbudowaną autoredukcję z zatyczką zapobiegającą ucieczce gazu gdy trokar nie jest wykorzystywany. Płaszcz trokara karbowany, posiadający zawór insuflacyjny, ścięty na końcu pod kątem, całkowicie przezroczysty z wyraźnym oznaczeniem średnicy trokara. Oznaczenie średnicy czytelne również na gwoździu. Opakowanie jednostkowe wykonane z papieru i folii – zestaw umieszczony w specjalnym „koszyczku”. </t>
  </si>
  <si>
    <t>Laparoskopowy pasywny system ewakuacji dymu przez trokar laparoskopowy, do stosowania podczas użycia energii monopolarnej oraz bipolarnej
- jednorazowego użytku
- z zakończeniem Luer Lock do mocowania do 
  trokara
- system wyposażony w filtr standard
- kodowany kolorystycznie
- przepływ przez filtr 6 l/15 mmHg</t>
  </si>
  <si>
    <t>Worek ekstrakcyjny laparoskopowy poj. 255 ml
- wym. 100 x 160 mm
- dedykowany do płaszczy trokarów o śr.10/12mm
- tubus nie odłączany
- rękojeść posiada uchwyt na 3 palce
- posiada metalową samorozprężającą się obręcz</t>
  </si>
  <si>
    <t>Worek ekstrakcyjny laparoskopowy poj. 680 ml
- wym. 150 x 180 mm
- dedykowany do płaszczy trokarów o śr.10/12mm
- tubus nie odłączany
- rękojeść posiada uchwyt na 3 palce
- posiada metalową samorozprężającą się obręcz</t>
  </si>
  <si>
    <t>Nożyczki do pępowiny jednorazowego użytku, sterylne 145 mm –tępo  tępe proste a 25 szt/op
Narzędzie chirurgiczne sterylne, jednorazowe wykonane ze stali, oznaczone symbolem graficznym „do jednorazowego stosowania” zgodnie z normą EN 980. Dodatkowo narzędzie ma posiadać kolorowe oznakowanie ułatwiające odróżnienie od narzędzi wielorazowych oraz deklarację nieszkodliwości toksykologicznej kolorowego oznakowania dla ludzi.
Opakowanie zaopatrzone w odklejaną etykietę umożliwiającą identyfikację zestawu, z numerem serii, składem i datą ważności.</t>
  </si>
  <si>
    <t>Nożyczki do episiotomii jednorazowego użytku, sterylne 145 mm –typu Braun-Stadler a 20 szt/op
Narzędzie chirurgiczne sterylne, jednorazowe wykonane ze stali, oznaczone symbolem graficznym „do jednorazowego stosowania” zgodnie z normą EN 980. Dodatkowo narzędzie ma posiadać kolorowe oznakowanie ułatwiające odróżnienie od narzędzi wielorazowych oraz deklarację nieszkodliwości toksykologicznej kolorowego oznakowania dla ludzi.
Opakowanie zaopatrzone w odklejaną etykietę umożliwiającą identyfikację zestawu, z numerem serii, składem i datą ważności.</t>
  </si>
  <si>
    <t>Nożyczki chirurgiczne 145 mm ostro-tępe proste
a 25 szt/op
Sterylne jednorazowe narzędzia chirurgiczne wykonane z zmatowionej stali nierdzewnej a 25 szt w dyspenserze. Symbol graficzny „do jednorazowego użycia” zgodnie z normą EN 980 umieszczony w sposób trwały na obu stronach narzędzia. Dodatkowo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narzędzie pakowane indywidualnie w opakowanie blister z kartą kontrolną w postaci naklejki. Sterylizacja EO. Opakowanie handlowe typu dyspenser.</t>
  </si>
  <si>
    <t>Imadło chirurgiczne typu Mayo-Hegar 160 mm
Sterylne jednorazowe narzędzia chirurgiczne wykonane z zmatowionej stali nierdzewnej 
a 25 sztuk w dyspenserze. Symbol graficzny „do jednorazowego użycia” zgodnie z normą EN 980 umieszczony w sposób trwały na obu stronach narzędzia. Dodatkowo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narzędzie pakowane indywidualnie w opakowaniu blister z kartą kontrolną w postaci naklejki. Sterylizacja EO. Opakowanie handlowe typu dyspenser.</t>
  </si>
  <si>
    <t>Igła kulkowa 1,20 x 81 mm
jednorazowego użytku z końcówką „luer-lock”
Wykonana ze austenitycznej stali nierdzewnej oraz Makrolonu – końcówka „luer-lock”. Posiadająca znak CE, oznaczający zgodność z wymaganiami dyrektywy Rady Wspólnoty Europejskiej 93/42/EWG dla wyrobów medycznych i zaklasyfikowania do klasy I sterylna wyrobów medycznych. Okres przechowywania produktu sterylnego – 5 lat. Pakowana pojedynczo w opakowaniu typu „peel pouch”, umożliwiające aseptyczne pobranie produktu. Pojedynczo pakowane igły umieszczone są w dyspenserze po 25 szt /op</t>
  </si>
  <si>
    <t>Pęseta anatomiczna Adson prosta 120 mm
 – a 25 szt/op
Sterylne jednorazowe narzędzia chirurgiczne wykonane z zmatowionej stali nierdzewnej 
a 25 sztuk w dyspenserze. Symbol graficzny „do jednorazowego użycia” zgodnie z normą EN 980 umieszczony w sposób trwały na obu stronach narzędzia. Dodatkowo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narzędzie pakowane indywidualnie w opakowaniu blister z kartą kontrolną w postaci naklejki. Sterylizacja EO. Opakowanie handlowe typu dyspenser.</t>
  </si>
  <si>
    <t>Pojemnik plastikowy 500 ml
- z podziałką
- transparentny
- jałowy
- zapakowany w op. papier-folia</t>
  </si>
  <si>
    <t>Pojemnik plastikowy 1000 ml
- z podziałką
- transparentny
- jałowy
- zapakowany w op. papier-folia</t>
  </si>
  <si>
    <t>Zestaw opatrunkowy
Skład:
- 1 x miska nerkowata plastikowa
   (20,5 x 10,5 x 4,5 cm)   300 ml
- 15 x kompres z gazy, 8 warstw 17 nitek
   7,5 x 7,5 cm
- 1 x pęseta anatomiczna standardowa prosta
   140 mm
- metalowa z symbolem graficznym „do jednorazowego stosowania” zgodnie z normą EN 980</t>
  </si>
  <si>
    <t xml:space="preserve">Kieszeń wiskozowa do elektroterapii
grubość 4-5 mm
rozm. 100 x 100 mm </t>
  </si>
  <si>
    <t>Elektroda silikonowo-gumowa z gniazdem fi 2 mm; 4 mm do elektroterapii
rozm. 60 x 60 mm lub 65 x 65</t>
  </si>
  <si>
    <t>Dozownik  tlenu
- kompatybilny z pojemnikami 
  jednorazowego użytku z wodą sterylną
  z pkt. 2, (poprzez dedykowaną 
  końcówkę wtykową) do odpowiednich
  punktów poboru gazów medycznych
  typu AGA (montowanych bezpośrednio
  w ścianie, panelach nadłóżkowych)
- przepływ 0-17 l/min.
- płynna regulacja przepływu za pomocą
  pokrętła</t>
  </si>
  <si>
    <t>Sterylna woda do nawilżania tlenu
- w jednorazowym pojemniku 340 ml
- ze sterylnie zapakowanym łącznikiem
  do dozownika tlenu
- potwierdzona badaniami klinicznymi
- możliwość zastosowania wody przez
  okres 30 dni</t>
  </si>
  <si>
    <t xml:space="preserve">Sterylna woda do nawilżania tlenu
- w jednorazowym pojemniku 650 ml
- ze sterylnie zapakowanym łącznikiem
  do dozownika tlenu
- potwierdzona badaniami klinicznymi
- możliwość zastosowania wody przez
  okres 30 dni </t>
  </si>
  <si>
    <t>Pakiet nr 54</t>
  </si>
  <si>
    <t>Zestaw do wspomagania oddechu pacjenta za pomocą aparatu Infant Flow przystosowany do nawilżacza Fischer&amp;Paykel</t>
  </si>
  <si>
    <t>1.3</t>
  </si>
  <si>
    <t>1.4</t>
  </si>
  <si>
    <t>1.5</t>
  </si>
  <si>
    <t>1.6</t>
  </si>
  <si>
    <t>1.7</t>
  </si>
  <si>
    <t>filtr bakteriobójczy i wyciszający szumy
     przepływu gazów</t>
  </si>
  <si>
    <t>czujnik brzuszny oddechów
    - działający na zasadzie kapsuły Gresby
    - zawiera wąż przekazujący zmiany ciśn.</t>
  </si>
  <si>
    <t>op</t>
  </si>
  <si>
    <t>szt</t>
  </si>
  <si>
    <t>Zestaw uszczelek do trokara metalowego 
śr. 5,5 mm
-zestaw (uszczelka wewnętrzna, zewnętrzna oraz
 o-ring korpusa trokara) a 10szt</t>
  </si>
  <si>
    <t>Zestaw uszczelek do trokara metalowego 
śr. 11 mm
-zestaw (uszczelka wewnętrzna, zewnętrzna oraz
 o-ring korpusa trokara) a 10szt</t>
  </si>
  <si>
    <t>Uszczelki zewnętrzne
- dedykowane do płaszczy trokarów Rudolf 
  o śr. 5,5 mm</t>
  </si>
  <si>
    <t>Uszczelki zewnętrzne do trokarów
- silikonowe
- dedykowane do płaszczy trokarów o śr. 11 mm</t>
  </si>
  <si>
    <t>Płaszcz trokara laparoskopowego, śr. 11 mm
- gwintowany (karbowany) z kranikiem do
   insuflacji,
- wyposażony w system zapadkowy,
- metalowy,
- dł. tubusa 100 mm</t>
  </si>
  <si>
    <t>Trzpień trokara 11 mm</t>
  </si>
  <si>
    <t>Płaszcz trokara laparoskopowego, śr. 5,5 mm
- gwintowany z kranikiem do insuflacji,
- wyposażony w system zapadkowy,
- metalowy, 
- dł. tubusa 95 mm</t>
  </si>
  <si>
    <t>Trzpień trokara 5,5 mm</t>
  </si>
  <si>
    <t>Haczyk laparoskopowy, kształt „J” 
- ceramiczny,
- izolacja do zagięcia części roboczej, 
- śr. 5 mm, dł. 360 mm</t>
  </si>
  <si>
    <t>Haczyk laparoskopowy, kształt „L”
- ceramiczny,
- izolacja do zagięcia części roboczej, 
- śr. 5 mm, dł. 360 mm</t>
  </si>
  <si>
    <t>Igła VERESSA do insuflacji
- jednorazowego użytku
- dł. 150 mm
- przezroczysta</t>
  </si>
  <si>
    <t>Igła VERESSA do insuflacji
- metalowa,
- wielorazowa,
- dł. 120 mm, śr. 2 mm</t>
  </si>
  <si>
    <t>Igła VERESSA o zwiększonym przepływie
- metalowa,
- wielorazowa, 
- dł. 120 mm, śr. 2,7 mm</t>
  </si>
  <si>
    <t>Wkład roboczy nożyczkowy  MATZENBAUM
- do narzędzia laparoskopowego
- zakrzywiony w lewo
- obie bransze aktywne
- śr. 5 mm, dł. 330 mm</t>
  </si>
  <si>
    <t>Światłowód medyczny do zabiegów endoskopowych
- niełamliwy
- śr. 4,8 mm, dł. 3000 mm</t>
  </si>
  <si>
    <t>Redukcja trokara
- silikonowa
- z uchwytem 11-5,5 mm</t>
  </si>
  <si>
    <t>Kompletny kontener do przechowywania i sterylizacji narzędzi chirurgicznych składających się z aluminiowej wanny (nieperforowanej) z uchwytami pokrytymi silikonem oraz pokrywy aluminiowej w kolorze zielonym, perforowana.
Wymiary wanny: 580x280x200 mm</t>
  </si>
  <si>
    <t>Kosz druciany
- do kontenera
- wymiary: 540x250x100 mm</t>
  </si>
  <si>
    <t>Rak do przechowywania i sterylizacji narządzi laparoskopowych
- mieszczący 15 szt narzędzi o śr. od 5mm
  do 10 mm
- wymiary: 470x250x150 mm</t>
  </si>
  <si>
    <t>Wkład narzędziowy 
typu GRASPER  UNIWERSALNY
- do narzędzi laparoskopowych
- obie bransze ruchome fakturowane i podwójnie
  Żłobione
- śred. 5 mm, dł. 330 mm</t>
  </si>
  <si>
    <t>Rączka do narzędzia laparoskopowego
- ze złączem monopolarnym HF
- z blokadą na palec wskazujący
- rączka współpracuje z narzędziem
  laparoskopowym</t>
  </si>
  <si>
    <t>Gwóźdź metalowy
- bezpieczny 
- rozbieralny
- tępy
- dedykowany do trokara o ś®. 10 mm</t>
  </si>
  <si>
    <t xml:space="preserve">Taśma kinezjologiczna szer. 5 cm dł.31,5m 
– kolor beżowy
- wodoodporna
- rozciągliwość tylko na długość
- elastyczność 130-140%
- tkanina bawełniana
- nie zawiera środków lekowych, lateksu
- ciężar i grubość zbliżona do parametrów
  skóry
- trwałość aplikacji 4-5 dni </t>
  </si>
  <si>
    <t>układ oddechowy jednorazowy 
    - odcinek wdechowy wykonany z polimeru z jonami 
      srebra, rura: dł. 1,2m, śr. 10 mm
      z dodatkowym niepodgrzewanym
      odcinkiem 60 cm przeznaczonym
      do inkubatora 
    - odcinek wydechowy 
    - generator IF z elastycznymi i miękkimi paskami
      mocującymi do montażu do czepca
    - odcinek pomiarowy do proksymalnego
      pomiaru ciśnienia o dł. 2,1m
  - zestaw 3 końcówek donosowych o rozm.: S, M, L 
  - kołyska do zamocowania generatora na czepcu, 
    elastyczna w kształcie litery T, z rzepem mocującym</t>
  </si>
  <si>
    <t>komora nawilżacza
     - o konstrukcji zapobiegającej 
        nadmiernemu zbieraniu się 
        kondensatu w obwodzie oddechowym,
     - automatycznie napełniana wodą z
        drenem doprowadzającym wodę, zaciskiem na 
        drenie</t>
  </si>
  <si>
    <t>czepiec do zamocowania generatora w mocowaniu kołyskowym
     (uprzęż) 
     - wykonane w kształcie litery T
       z elastycznego materiału bez lateksu
     - od części potylicznej odchodzą 3 ramiona
       zapinane na rzepy
     - część potyliczna wykonana z materiału 
        p/odleżynowego
     - w rozm. do 24cm; 24-28cm;  28-31cm; 31-34cm
        34-38cm; 38-42cm;</t>
  </si>
  <si>
    <t>maseczka nosowa
    - wykonana z miękkiego silikonu 
    - przejrzysta
    - w rozm. S, M, L, XL</t>
  </si>
  <si>
    <t>smoczek
    - z możliwością dezynfekcji
    - dopasowany wymiarami do generatora
       rozm.: 1000-1800g; 1600-2500g</t>
  </si>
  <si>
    <t>Płytka do worków stomijnych fi  15-65 / 80mm</t>
  </si>
  <si>
    <t>Worek kolostomijny 1-częściowy
 fi 15-70 mm zamknięty</t>
  </si>
  <si>
    <t>Worek urostomijny 
kompatybilny do płytki
(system dwuczęściowy)</t>
  </si>
  <si>
    <t>Cewnik zewnętrzny fi 25-41 mm 100%
silikonowy</t>
  </si>
  <si>
    <t>Worek urostomijny fi 12-55mm
jednoczęściowy</t>
  </si>
  <si>
    <t>Worek kolostomijny 
kompatybilny do płytki</t>
  </si>
  <si>
    <t>Rękawice lateksowe, bezpudrowe, niesterylne, teksturowane na palcach i dłoni, grubość na palcu 0,11±0,02mm, na dłoni 0,10±0,02mm na mankiecie 0,07±0,01mm, długość min 240mm. AQL 1,5, siła zrywu min 6N wg EN 455 - potwierdzone badaniami z jednostki notyfikowanej. Zgodne z normami EN ISO 374-1, EN 374-2, EN 16523-1, EN 374-4 oraz odporne na przenikanie bakterii, grzybów i wirusów zgodnie z EN ISO 374-5 i ASTMF 1671. Rękawice zarejestrowane jako wyrób medyczny klasy I i środek ochrony indywidualnej kat. III. Dopuszczone do kontaktu z żywnością - potwierdzone piktogramem na opakowaniu. Pozbawione dodatków chemicznych: MBT, ZMBT, BHT, BHA, TMTD - potwierdzone badaniem metodą HPLC z jednostki niezależnej.  Opakowanie 100 szt. Rozmiary XS-XL kodowane kolorystycznie na opakowaniu.</t>
  </si>
  <si>
    <t>Rękawice nitrylowe, bezpudrowe, niesterylne, chlorowane od wewnątrz, kolor niebieski, tekstura na końcach palców, grubość na palcu 0,08mm +/-0,01mm,  na dłoni 0,06+/- 0,01 mm, AQL  1.0. Zgodne z normami EN ISO 374-1, EN 374-2, EN 16523-1, EN 374-4 oraz odporne na przenikanie bakterii, grzybów i wirusów zgodnie z EN ISO 374-5 oraz przebadane na min. 12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 Pakowane po 100 szt. dla wszystkich rozmiarów. Rozmiary XS-XL kodowane kolorystycznie na opakowaniu.</t>
  </si>
  <si>
    <t>Rękawice chirurgiczne, lateksowe, pudrowane, mikroteksturowane na całej powierzchni chwytnej, mankiet rolowany, sterylizowane radiacyjnie, AQL max 1,0, grubość na palcu 0,16±0,02, na dłoni 0,14±0,02, mankiecie 0,12±0,02; długość min 280 mm. Poziom protein poniżej 90 μg/g i średnia siła zrywu przed starzeniem min. 13N (badania z jednostki notyfikowanej wg EN 455). Zarejestrowane jako wyrób medyczny klasy IIa oraz środek ochrony indywidualnej kat. III. Odporne na przenikanie: min 5 substancji chemicznych na min 3 poziomie zgodnie z  EN ISO 374-1. Odporne na przenikanie wirusów zgodnie z ASTM F1671 oraz EN ISO 374-5. Zgodne z ASTM D3577, EN 455. Dostępne w rozmiarach 6-9, opakowanie wewn. papier, zewn. foliowe</t>
  </si>
  <si>
    <t>para</t>
  </si>
  <si>
    <t>Rękawice chirurgiczne, lateksowe, bezpudrowe, polimerowane od wewnątrz, mikroteksturowane na całej powierzchni chwytnej, mankiet rolowany, sterylizowane radiacyjnie, AQL max 1.0, grubość na palcu 0,16±0,02, na dłoni 0,14±0,02, mankiecie 0,10±0,02, długość min 280 mm.  Poziom protein poniżej 80 μg/g i średnia siła zrywu przed starzeniem min. 16N (badania wg EN 455 z jednostki notyfikowanej). Zarejestrowane jako wyrób medyczny klasy IIa oraz środek ochrony indywidualnej kat. III. Odporne na przenikanie: min 5 substancji chemicznych na min 3 poziomie zgodnie z  EN ISO 374-1. Odporne na przenikanie wirusów zgodnie z ASTM F1671 oraz EN ISO 374-5. Zgodne z ASTM D3577, EN 455. Dostępne w rozmiarach 6-9, opakowanie wewn. papier, zewn. foliowe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</si>
  <si>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</si>
  <si>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</si>
  <si>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</si>
  <si>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</si>
  <si>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</si>
  <si>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</si>
  <si>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</si>
  <si>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</si>
  <si>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</si>
  <si>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</si>
  <si>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</si>
  <si>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r>
      <rPr>
        <b/>
        <u/>
        <sz val="10"/>
        <color indexed="8"/>
        <rFont val="Calibri"/>
        <family val="2"/>
        <charset val="238"/>
        <scheme val="minor"/>
      </rPr>
      <t xml:space="preserve">Załącznik nr 2 </t>
    </r>
    <r>
      <rPr>
        <b/>
        <sz val="10"/>
        <color indexed="8"/>
        <rFont val="Calibri"/>
        <family val="2"/>
        <charset val="238"/>
        <scheme val="minor"/>
      </rPr>
      <t>do SIWZ</t>
    </r>
  </si>
  <si>
    <t xml:space="preserve">Uwaga! Załącznik aktywny - należy podać cenę jednostkową netto (kolumna 7), oraz stawkę podatku VAT (kolumna 9). 
Pozostałe komórki są obliczane automatycznie. </t>
  </si>
  <si>
    <t>FORMULARZ CENOWY</t>
  </si>
  <si>
    <t>Pakiet nr 1</t>
  </si>
  <si>
    <t>Oznaczenie postępowania 11/2020</t>
  </si>
  <si>
    <t>Data ………………</t>
  </si>
  <si>
    <t>………………………………………………………………….
(podpis(y) osoby(osób) uprawnionej(ych) 
do składania oświadczeń woli w imieniu wykonawcy</t>
  </si>
  <si>
    <t>8 = 6 x 7</t>
  </si>
  <si>
    <t>10 = 7 x 9</t>
  </si>
  <si>
    <t>11 = 8 + 10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</si>
</sst>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6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3" fillId="0" borderId="1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64" fontId="4" fillId="0" borderId="2" xfId="1" applyFont="1" applyBorder="1" applyAlignment="1">
      <alignment horizontal="center" vertical="center"/>
    </xf>
    <xf numFmtId="164" fontId="5" fillId="0" borderId="0" xfId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0" fontId="4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164" fontId="5" fillId="0" borderId="0" xfId="1" applyFont="1" applyAlignment="1">
      <alignment horizontal="center" wrapText="1"/>
    </xf>
    <xf numFmtId="0" fontId="5" fillId="0" borderId="0" xfId="0" applyFont="1" applyAlignment="1">
      <alignment horizontal="center"/>
    </xf>
    <xf numFmtId="164" fontId="9" fillId="0" borderId="0" xfId="1" applyFont="1" applyAlignment="1">
      <alignment horizontal="center" wrapText="1"/>
    </xf>
    <xf numFmtId="0" fontId="5" fillId="0" borderId="0" xfId="0" applyFont="1"/>
    <xf numFmtId="164" fontId="5" fillId="0" borderId="0" xfId="1" applyFont="1" applyBorder="1"/>
    <xf numFmtId="164" fontId="5" fillId="0" borderId="0" xfId="1" applyFont="1" applyAlignment="1">
      <alignment wrapText="1"/>
    </xf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3" fillId="0" borderId="1" xfId="1" applyNumberFormat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5" fillId="0" borderId="0" xfId="1" applyFont="1"/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6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3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/>
    </xf>
    <xf numFmtId="165" fontId="3" fillId="0" borderId="5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/>
    </xf>
    <xf numFmtId="164" fontId="5" fillId="0" borderId="0" xfId="1" applyFont="1"/>
    <xf numFmtId="0" fontId="5" fillId="0" borderId="1" xfId="0" applyFont="1" applyBorder="1" applyAlignment="1">
      <alignment horizontal="center" wrapText="1"/>
    </xf>
  </cellXfs>
  <cellStyles count="14">
    <cellStyle name="Dziesiętny" xfId="1" builtinId="3"/>
    <cellStyle name="Normalny" xfId="0" builtinId="0"/>
    <cellStyle name="Normalny 10" xfId="2" xr:uid="{00000000-0005-0000-0000-000002000000}"/>
    <cellStyle name="Normalny 11" xfId="3" xr:uid="{00000000-0005-0000-0000-000003000000}"/>
    <cellStyle name="Normalny 14" xfId="4" xr:uid="{00000000-0005-0000-0000-000004000000}"/>
    <cellStyle name="Normalny 15" xfId="5" xr:uid="{00000000-0005-0000-0000-000005000000}"/>
    <cellStyle name="Normalny 2" xfId="6" xr:uid="{00000000-0005-0000-0000-000006000000}"/>
    <cellStyle name="Normalny 3" xfId="7" xr:uid="{00000000-0005-0000-0000-000007000000}"/>
    <cellStyle name="Normalny 4" xfId="8" xr:uid="{00000000-0005-0000-0000-000008000000}"/>
    <cellStyle name="Normalny 5" xfId="9" xr:uid="{00000000-0005-0000-0000-000009000000}"/>
    <cellStyle name="Normalny 6" xfId="10" xr:uid="{00000000-0005-0000-0000-00000A000000}"/>
    <cellStyle name="Normalny 7" xfId="11" xr:uid="{00000000-0005-0000-0000-00000B000000}"/>
    <cellStyle name="Normalny 8" xfId="12" xr:uid="{00000000-0005-0000-0000-00000C000000}"/>
    <cellStyle name="Normalny 9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4">
    <pageSetUpPr fitToPage="1"/>
  </sheetPr>
  <dimension ref="A1:K16"/>
  <sheetViews>
    <sheetView workbookViewId="0">
      <selection activeCell="A9" sqref="A9:K9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125" bestFit="1" customWidth="1"/>
    <col min="11" max="11" width="10.125" bestFit="1" customWidth="1"/>
  </cols>
  <sheetData>
    <row r="1" spans="1:1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35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8.5" customHeight="1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9" t="s">
        <v>109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>
      <c r="A6" s="32" t="s">
        <v>110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8.5" customHeight="1">
      <c r="A7" s="33" t="s">
        <v>0</v>
      </c>
      <c r="B7" s="33" t="s">
        <v>1</v>
      </c>
      <c r="C7" s="27" t="s">
        <v>14</v>
      </c>
      <c r="D7" s="27" t="s">
        <v>13</v>
      </c>
      <c r="E7" s="33" t="s">
        <v>2</v>
      </c>
      <c r="F7" s="33" t="s">
        <v>3</v>
      </c>
      <c r="G7" s="27" t="s">
        <v>4</v>
      </c>
      <c r="H7" s="27" t="s">
        <v>5</v>
      </c>
      <c r="I7" s="39" t="s">
        <v>6</v>
      </c>
      <c r="J7" s="40"/>
      <c r="K7" s="27" t="s">
        <v>8</v>
      </c>
    </row>
    <row r="8" spans="1:11" ht="25.5">
      <c r="A8" s="34"/>
      <c r="B8" s="34"/>
      <c r="C8" s="28"/>
      <c r="D8" s="28"/>
      <c r="E8" s="34"/>
      <c r="F8" s="34"/>
      <c r="G8" s="28"/>
      <c r="H8" s="28"/>
      <c r="I8" s="25" t="s">
        <v>10</v>
      </c>
      <c r="J8" s="25" t="s">
        <v>7</v>
      </c>
      <c r="K8" s="28"/>
    </row>
    <row r="9" spans="1:11">
      <c r="A9" s="70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 t="s">
        <v>114</v>
      </c>
      <c r="I9" s="71">
        <v>9</v>
      </c>
      <c r="J9" s="71" t="s">
        <v>115</v>
      </c>
      <c r="K9" s="71" t="s">
        <v>116</v>
      </c>
    </row>
    <row r="10" spans="1:11" ht="76.5">
      <c r="A10" s="2">
        <v>1</v>
      </c>
      <c r="B10" s="12" t="s">
        <v>17</v>
      </c>
      <c r="C10" s="10"/>
      <c r="D10" s="10"/>
      <c r="E10" s="9" t="s">
        <v>12</v>
      </c>
      <c r="F10" s="13">
        <v>180</v>
      </c>
      <c r="G10" s="2"/>
      <c r="H10" s="3">
        <f>ROUND(F10*G10,2)</f>
        <v>0</v>
      </c>
      <c r="I10" s="2"/>
      <c r="J10" s="3">
        <f>+H10*I10%</f>
        <v>0</v>
      </c>
      <c r="K10" s="4">
        <f>ROUND(H10+J10,2)</f>
        <v>0</v>
      </c>
    </row>
    <row r="11" spans="1:11" ht="15" thickBot="1">
      <c r="A11" s="1"/>
      <c r="B11" s="1"/>
      <c r="C11" s="1"/>
      <c r="D11" s="1"/>
      <c r="E11" s="29" t="s">
        <v>9</v>
      </c>
      <c r="F11" s="30"/>
      <c r="G11" s="31"/>
      <c r="H11" s="23">
        <f>SUM(H10:H10)</f>
        <v>0</v>
      </c>
      <c r="I11" s="24"/>
      <c r="J11" s="24"/>
      <c r="K11" s="23">
        <f>SUM(K10:K10)</f>
        <v>0</v>
      </c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4" spans="1:11" s="49" customFormat="1" ht="12.75">
      <c r="H14" s="50"/>
      <c r="I14" s="50"/>
    </row>
    <row r="15" spans="1:11" s="49" customFormat="1" ht="14.25" customHeight="1">
      <c r="D15" s="47" t="s">
        <v>112</v>
      </c>
      <c r="E15" s="47"/>
      <c r="G15" s="48" t="s">
        <v>113</v>
      </c>
      <c r="H15" s="48"/>
      <c r="I15" s="48"/>
      <c r="J15" s="51"/>
    </row>
    <row r="16" spans="1:11" s="49" customFormat="1" ht="34.5" customHeight="1">
      <c r="G16" s="48"/>
      <c r="H16" s="48"/>
      <c r="I16" s="48"/>
      <c r="J16" s="51"/>
    </row>
  </sheetData>
  <mergeCells count="18">
    <mergeCell ref="D15:E15"/>
    <mergeCell ref="G15:I16"/>
    <mergeCell ref="F7:F8"/>
    <mergeCell ref="G7:G8"/>
    <mergeCell ref="H7:H8"/>
    <mergeCell ref="I7:J7"/>
    <mergeCell ref="K7:K8"/>
    <mergeCell ref="E11:G11"/>
    <mergeCell ref="A1:K1"/>
    <mergeCell ref="A7:A8"/>
    <mergeCell ref="B7:B8"/>
    <mergeCell ref="C7:C8"/>
    <mergeCell ref="D7:D8"/>
    <mergeCell ref="E7:E8"/>
    <mergeCell ref="A2:K2"/>
    <mergeCell ref="A3:K3"/>
    <mergeCell ref="A5:K5"/>
    <mergeCell ref="A6:K6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Arkusz50">
    <pageSetUpPr fitToPage="1"/>
  </sheetPr>
  <dimension ref="A1:K18"/>
  <sheetViews>
    <sheetView topLeftCell="A4" workbookViewId="0">
      <selection activeCell="A9" sqref="A9:K9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9.25" bestFit="1" customWidth="1"/>
    <col min="11" max="11" width="9.25" bestFit="1" customWidth="1"/>
  </cols>
  <sheetData>
    <row r="1" spans="1:1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35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8.5" customHeight="1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9" t="s">
        <v>109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>
      <c r="A6" s="32" t="s">
        <v>104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64" customFormat="1">
      <c r="A7" s="42" t="s">
        <v>0</v>
      </c>
      <c r="B7" s="42" t="s">
        <v>1</v>
      </c>
      <c r="C7" s="41" t="s">
        <v>14</v>
      </c>
      <c r="D7" s="41" t="s">
        <v>13</v>
      </c>
      <c r="E7" s="42" t="s">
        <v>2</v>
      </c>
      <c r="F7" s="42" t="s">
        <v>3</v>
      </c>
      <c r="G7" s="41" t="s">
        <v>4</v>
      </c>
      <c r="H7" s="41" t="s">
        <v>5</v>
      </c>
      <c r="I7" s="41" t="s">
        <v>6</v>
      </c>
      <c r="J7" s="44"/>
      <c r="K7" s="41" t="s">
        <v>8</v>
      </c>
    </row>
    <row r="8" spans="1:11" s="64" customFormat="1" ht="25.5">
      <c r="A8" s="43"/>
      <c r="B8" s="43"/>
      <c r="C8" s="43"/>
      <c r="D8" s="41"/>
      <c r="E8" s="43"/>
      <c r="F8" s="43"/>
      <c r="G8" s="43"/>
      <c r="H8" s="43"/>
      <c r="I8" s="74" t="s">
        <v>10</v>
      </c>
      <c r="J8" s="74" t="s">
        <v>7</v>
      </c>
      <c r="K8" s="41"/>
    </row>
    <row r="9" spans="1:11" s="64" customFormat="1">
      <c r="A9" s="70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 t="s">
        <v>114</v>
      </c>
      <c r="I9" s="71">
        <v>9</v>
      </c>
      <c r="J9" s="71" t="s">
        <v>115</v>
      </c>
      <c r="K9" s="71" t="s">
        <v>116</v>
      </c>
    </row>
    <row r="10" spans="1:11" s="64" customFormat="1" ht="144.75" customHeight="1">
      <c r="A10" s="66">
        <v>1</v>
      </c>
      <c r="B10" s="75" t="s">
        <v>43</v>
      </c>
      <c r="C10" s="73"/>
      <c r="D10" s="73"/>
      <c r="E10" s="72" t="s">
        <v>11</v>
      </c>
      <c r="F10" s="76">
        <v>5</v>
      </c>
      <c r="G10" s="66"/>
      <c r="H10" s="67">
        <f t="shared" ref="H10:H12" si="0">ROUND(F10*G10,2)</f>
        <v>0</v>
      </c>
      <c r="I10" s="66"/>
      <c r="J10" s="67">
        <f>+H10*I10%</f>
        <v>0</v>
      </c>
      <c r="K10" s="68">
        <f>ROUND(H10+J10,2)</f>
        <v>0</v>
      </c>
    </row>
    <row r="11" spans="1:11" s="64" customFormat="1" ht="98.25" customHeight="1">
      <c r="A11" s="66">
        <v>2</v>
      </c>
      <c r="B11" s="75" t="s">
        <v>44</v>
      </c>
      <c r="C11" s="73"/>
      <c r="D11" s="73"/>
      <c r="E11" s="72" t="s">
        <v>11</v>
      </c>
      <c r="F11" s="76">
        <v>1000</v>
      </c>
      <c r="G11" s="67"/>
      <c r="H11" s="67">
        <f t="shared" si="0"/>
        <v>0</v>
      </c>
      <c r="I11" s="66"/>
      <c r="J11" s="67">
        <f t="shared" ref="J11:J12" si="1">+H11*I11%</f>
        <v>0</v>
      </c>
      <c r="K11" s="68">
        <f t="shared" ref="K11:K12" si="2">ROUND(H11+J11,2)</f>
        <v>0</v>
      </c>
    </row>
    <row r="12" spans="1:11" s="64" customFormat="1" ht="89.25">
      <c r="A12" s="66">
        <v>3</v>
      </c>
      <c r="B12" s="75" t="s">
        <v>45</v>
      </c>
      <c r="C12" s="73"/>
      <c r="D12" s="73"/>
      <c r="E12" s="72" t="s">
        <v>11</v>
      </c>
      <c r="F12" s="76">
        <v>10</v>
      </c>
      <c r="G12" s="67"/>
      <c r="H12" s="67">
        <f t="shared" si="0"/>
        <v>0</v>
      </c>
      <c r="I12" s="66"/>
      <c r="J12" s="67">
        <f t="shared" si="1"/>
        <v>0</v>
      </c>
      <c r="K12" s="68">
        <f t="shared" si="2"/>
        <v>0</v>
      </c>
    </row>
    <row r="13" spans="1:11" s="64" customFormat="1" ht="15" thickBot="1">
      <c r="A13" s="65"/>
      <c r="B13" s="65"/>
      <c r="C13" s="65"/>
      <c r="D13" s="65"/>
      <c r="E13" s="29" t="s">
        <v>9</v>
      </c>
      <c r="F13" s="30"/>
      <c r="G13" s="31"/>
      <c r="H13" s="81">
        <f>SUM(H10:H12)</f>
        <v>0</v>
      </c>
      <c r="I13" s="82"/>
      <c r="J13" s="82"/>
      <c r="K13" s="81">
        <f>SUM(K10:K12)</f>
        <v>0</v>
      </c>
    </row>
    <row r="14" spans="1:11" s="49" customFormat="1" ht="12.75">
      <c r="H14" s="50"/>
      <c r="I14" s="50"/>
    </row>
    <row r="15" spans="1:11" s="49" customFormat="1" ht="14.25" customHeight="1">
      <c r="D15" s="47"/>
      <c r="E15" s="47"/>
      <c r="G15" s="46"/>
      <c r="H15" s="46"/>
      <c r="I15" s="46"/>
      <c r="J15" s="51"/>
    </row>
    <row r="16" spans="1:11" s="49" customFormat="1" ht="34.5" customHeight="1">
      <c r="G16" s="46"/>
      <c r="H16" s="46"/>
      <c r="I16" s="46"/>
      <c r="J16" s="51"/>
    </row>
    <row r="17" spans="4:10" s="65" customFormat="1" ht="14.25" customHeight="1">
      <c r="D17" s="47" t="s">
        <v>112</v>
      </c>
      <c r="E17" s="47"/>
      <c r="G17" s="48" t="s">
        <v>113</v>
      </c>
      <c r="H17" s="48"/>
      <c r="I17" s="48"/>
      <c r="J17" s="51"/>
    </row>
    <row r="18" spans="4:10" s="65" customFormat="1" ht="34.5" customHeight="1">
      <c r="G18" s="48"/>
      <c r="H18" s="48"/>
      <c r="I18" s="48"/>
      <c r="J18" s="51"/>
    </row>
  </sheetData>
  <mergeCells count="20">
    <mergeCell ref="D15:E15"/>
    <mergeCell ref="G15:I16"/>
    <mergeCell ref="E13:G13"/>
    <mergeCell ref="D17:E17"/>
    <mergeCell ref="G17:I18"/>
    <mergeCell ref="E7:E8"/>
    <mergeCell ref="A1:K1"/>
    <mergeCell ref="A2:K2"/>
    <mergeCell ref="A3:K3"/>
    <mergeCell ref="A6:K6"/>
    <mergeCell ref="F7:F8"/>
    <mergeCell ref="G7:G8"/>
    <mergeCell ref="H7:H8"/>
    <mergeCell ref="I7:J7"/>
    <mergeCell ref="K7:K8"/>
    <mergeCell ref="A5:K5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Arkusz53">
    <pageSetUpPr fitToPage="1"/>
  </sheetPr>
  <dimension ref="A1:K37"/>
  <sheetViews>
    <sheetView workbookViewId="0">
      <selection activeCell="A9" sqref="A9:K9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125" bestFit="1" customWidth="1"/>
    <col min="11" max="11" width="10.125" bestFit="1" customWidth="1"/>
  </cols>
  <sheetData>
    <row r="1" spans="1:1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35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8.5" customHeight="1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9" t="s">
        <v>109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>
      <c r="A6" s="32" t="s">
        <v>105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64" customFormat="1">
      <c r="A7" s="42" t="s">
        <v>0</v>
      </c>
      <c r="B7" s="42" t="s">
        <v>1</v>
      </c>
      <c r="C7" s="41" t="s">
        <v>14</v>
      </c>
      <c r="D7" s="41" t="s">
        <v>13</v>
      </c>
      <c r="E7" s="42" t="s">
        <v>2</v>
      </c>
      <c r="F7" s="42" t="s">
        <v>3</v>
      </c>
      <c r="G7" s="41" t="s">
        <v>4</v>
      </c>
      <c r="H7" s="41" t="s">
        <v>5</v>
      </c>
      <c r="I7" s="41" t="s">
        <v>6</v>
      </c>
      <c r="J7" s="44"/>
      <c r="K7" s="41" t="s">
        <v>8</v>
      </c>
    </row>
    <row r="8" spans="1:11" s="64" customFormat="1" ht="25.5">
      <c r="A8" s="43"/>
      <c r="B8" s="43"/>
      <c r="C8" s="43"/>
      <c r="D8" s="41"/>
      <c r="E8" s="43"/>
      <c r="F8" s="43"/>
      <c r="G8" s="43"/>
      <c r="H8" s="43"/>
      <c r="I8" s="74" t="s">
        <v>10</v>
      </c>
      <c r="J8" s="74" t="s">
        <v>7</v>
      </c>
      <c r="K8" s="41"/>
    </row>
    <row r="9" spans="1:11" s="64" customFormat="1">
      <c r="A9" s="70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 t="s">
        <v>114</v>
      </c>
      <c r="I9" s="71">
        <v>9</v>
      </c>
      <c r="J9" s="71" t="s">
        <v>115</v>
      </c>
      <c r="K9" s="71" t="s">
        <v>116</v>
      </c>
    </row>
    <row r="10" spans="1:11" s="64" customFormat="1" ht="51">
      <c r="A10" s="66">
        <v>1</v>
      </c>
      <c r="B10" s="75" t="s">
        <v>57</v>
      </c>
      <c r="C10" s="73"/>
      <c r="D10" s="78"/>
      <c r="E10" s="80" t="s">
        <v>55</v>
      </c>
      <c r="F10" s="79">
        <v>2</v>
      </c>
      <c r="G10" s="66"/>
      <c r="H10" s="67">
        <f t="shared" ref="H10:H31" si="0">ROUND(F10*G10,2)</f>
        <v>0</v>
      </c>
      <c r="I10" s="66"/>
      <c r="J10" s="67">
        <f>+H10*I10%</f>
        <v>0</v>
      </c>
      <c r="K10" s="68">
        <f>ROUND(H10+J10,2)</f>
        <v>0</v>
      </c>
    </row>
    <row r="11" spans="1:11" s="64" customFormat="1" ht="51">
      <c r="A11" s="66">
        <v>2</v>
      </c>
      <c r="B11" s="75" t="s">
        <v>58</v>
      </c>
      <c r="C11" s="73"/>
      <c r="D11" s="78"/>
      <c r="E11" s="80" t="s">
        <v>55</v>
      </c>
      <c r="F11" s="79">
        <v>2</v>
      </c>
      <c r="G11" s="66"/>
      <c r="H11" s="67">
        <f t="shared" si="0"/>
        <v>0</v>
      </c>
      <c r="I11" s="66"/>
      <c r="J11" s="67">
        <f t="shared" ref="J11:J31" si="1">+H11*I11%</f>
        <v>0</v>
      </c>
      <c r="K11" s="68">
        <f t="shared" ref="K11:K31" si="2">ROUND(H11+J11,2)</f>
        <v>0</v>
      </c>
    </row>
    <row r="12" spans="1:11" s="64" customFormat="1" ht="38.25">
      <c r="A12" s="66">
        <v>3</v>
      </c>
      <c r="B12" s="75" t="s">
        <v>59</v>
      </c>
      <c r="C12" s="73"/>
      <c r="D12" s="78"/>
      <c r="E12" s="80" t="s">
        <v>55</v>
      </c>
      <c r="F12" s="79">
        <v>3</v>
      </c>
      <c r="G12" s="66"/>
      <c r="H12" s="67">
        <f t="shared" si="0"/>
        <v>0</v>
      </c>
      <c r="I12" s="66"/>
      <c r="J12" s="67">
        <f t="shared" si="1"/>
        <v>0</v>
      </c>
      <c r="K12" s="68">
        <f t="shared" si="2"/>
        <v>0</v>
      </c>
    </row>
    <row r="13" spans="1:11" s="64" customFormat="1" ht="38.25">
      <c r="A13" s="66">
        <v>4</v>
      </c>
      <c r="B13" s="75" t="s">
        <v>60</v>
      </c>
      <c r="C13" s="73"/>
      <c r="D13" s="78"/>
      <c r="E13" s="80" t="s">
        <v>55</v>
      </c>
      <c r="F13" s="79">
        <v>3</v>
      </c>
      <c r="G13" s="66"/>
      <c r="H13" s="67">
        <f t="shared" si="0"/>
        <v>0</v>
      </c>
      <c r="I13" s="66"/>
      <c r="J13" s="67">
        <f t="shared" si="1"/>
        <v>0</v>
      </c>
      <c r="K13" s="68">
        <f t="shared" si="2"/>
        <v>0</v>
      </c>
    </row>
    <row r="14" spans="1:11" s="64" customFormat="1" ht="76.5">
      <c r="A14" s="66">
        <v>5</v>
      </c>
      <c r="B14" s="75" t="s">
        <v>61</v>
      </c>
      <c r="C14" s="73"/>
      <c r="D14" s="78"/>
      <c r="E14" s="80" t="s">
        <v>56</v>
      </c>
      <c r="F14" s="79">
        <v>2</v>
      </c>
      <c r="G14" s="66"/>
      <c r="H14" s="67">
        <f t="shared" si="0"/>
        <v>0</v>
      </c>
      <c r="I14" s="66"/>
      <c r="J14" s="67">
        <f t="shared" si="1"/>
        <v>0</v>
      </c>
      <c r="K14" s="68">
        <f t="shared" si="2"/>
        <v>0</v>
      </c>
    </row>
    <row r="15" spans="1:11" s="64" customFormat="1">
      <c r="A15" s="66">
        <v>6</v>
      </c>
      <c r="B15" s="75" t="s">
        <v>62</v>
      </c>
      <c r="C15" s="73"/>
      <c r="D15" s="78"/>
      <c r="E15" s="80" t="s">
        <v>56</v>
      </c>
      <c r="F15" s="79">
        <v>2</v>
      </c>
      <c r="G15" s="66"/>
      <c r="H15" s="67">
        <f t="shared" si="0"/>
        <v>0</v>
      </c>
      <c r="I15" s="66"/>
      <c r="J15" s="67">
        <f t="shared" si="1"/>
        <v>0</v>
      </c>
      <c r="K15" s="68">
        <f t="shared" si="2"/>
        <v>0</v>
      </c>
    </row>
    <row r="16" spans="1:11" s="64" customFormat="1" ht="63.75">
      <c r="A16" s="66">
        <v>7</v>
      </c>
      <c r="B16" s="75" t="s">
        <v>63</v>
      </c>
      <c r="C16" s="73"/>
      <c r="D16" s="78"/>
      <c r="E16" s="80" t="s">
        <v>56</v>
      </c>
      <c r="F16" s="79">
        <v>2</v>
      </c>
      <c r="G16" s="66"/>
      <c r="H16" s="67">
        <f t="shared" si="0"/>
        <v>0</v>
      </c>
      <c r="I16" s="66"/>
      <c r="J16" s="67">
        <f t="shared" si="1"/>
        <v>0</v>
      </c>
      <c r="K16" s="68">
        <f t="shared" si="2"/>
        <v>0</v>
      </c>
    </row>
    <row r="17" spans="1:11" s="64" customFormat="1">
      <c r="A17" s="66">
        <v>8</v>
      </c>
      <c r="B17" s="75" t="s">
        <v>64</v>
      </c>
      <c r="C17" s="73"/>
      <c r="D17" s="78"/>
      <c r="E17" s="80" t="s">
        <v>56</v>
      </c>
      <c r="F17" s="79">
        <v>2</v>
      </c>
      <c r="G17" s="66"/>
      <c r="H17" s="67">
        <f t="shared" si="0"/>
        <v>0</v>
      </c>
      <c r="I17" s="66"/>
      <c r="J17" s="67">
        <f t="shared" si="1"/>
        <v>0</v>
      </c>
      <c r="K17" s="68">
        <f t="shared" si="2"/>
        <v>0</v>
      </c>
    </row>
    <row r="18" spans="1:11" s="64" customFormat="1" ht="51">
      <c r="A18" s="66">
        <v>9</v>
      </c>
      <c r="B18" s="75" t="s">
        <v>65</v>
      </c>
      <c r="C18" s="73"/>
      <c r="D18" s="78"/>
      <c r="E18" s="80" t="s">
        <v>56</v>
      </c>
      <c r="F18" s="79">
        <v>2</v>
      </c>
      <c r="G18" s="66"/>
      <c r="H18" s="67">
        <f t="shared" si="0"/>
        <v>0</v>
      </c>
      <c r="I18" s="66"/>
      <c r="J18" s="67">
        <f t="shared" si="1"/>
        <v>0</v>
      </c>
      <c r="K18" s="68">
        <f t="shared" si="2"/>
        <v>0</v>
      </c>
    </row>
    <row r="19" spans="1:11" s="64" customFormat="1" ht="51">
      <c r="A19" s="66">
        <v>10</v>
      </c>
      <c r="B19" s="75" t="s">
        <v>66</v>
      </c>
      <c r="C19" s="73"/>
      <c r="D19" s="78"/>
      <c r="E19" s="80" t="s">
        <v>56</v>
      </c>
      <c r="F19" s="79">
        <v>2</v>
      </c>
      <c r="G19" s="66"/>
      <c r="H19" s="67">
        <f t="shared" si="0"/>
        <v>0</v>
      </c>
      <c r="I19" s="66"/>
      <c r="J19" s="67">
        <f t="shared" si="1"/>
        <v>0</v>
      </c>
      <c r="K19" s="68">
        <f t="shared" si="2"/>
        <v>0</v>
      </c>
    </row>
    <row r="20" spans="1:11" s="64" customFormat="1" ht="51">
      <c r="A20" s="66">
        <v>11</v>
      </c>
      <c r="B20" s="75" t="s">
        <v>67</v>
      </c>
      <c r="C20" s="73"/>
      <c r="D20" s="78"/>
      <c r="E20" s="80" t="s">
        <v>56</v>
      </c>
      <c r="F20" s="79">
        <v>20</v>
      </c>
      <c r="G20" s="66"/>
      <c r="H20" s="67">
        <f t="shared" si="0"/>
        <v>0</v>
      </c>
      <c r="I20" s="66"/>
      <c r="J20" s="67">
        <f t="shared" si="1"/>
        <v>0</v>
      </c>
      <c r="K20" s="68">
        <f t="shared" si="2"/>
        <v>0</v>
      </c>
    </row>
    <row r="21" spans="1:11" s="64" customFormat="1" ht="51">
      <c r="A21" s="66">
        <v>12</v>
      </c>
      <c r="B21" s="75" t="s">
        <v>68</v>
      </c>
      <c r="C21" s="73"/>
      <c r="D21" s="78"/>
      <c r="E21" s="80" t="s">
        <v>56</v>
      </c>
      <c r="F21" s="79">
        <v>1</v>
      </c>
      <c r="G21" s="66"/>
      <c r="H21" s="67">
        <f t="shared" si="0"/>
        <v>0</v>
      </c>
      <c r="I21" s="66"/>
      <c r="J21" s="67">
        <f t="shared" si="1"/>
        <v>0</v>
      </c>
      <c r="K21" s="68">
        <f t="shared" si="2"/>
        <v>0</v>
      </c>
    </row>
    <row r="22" spans="1:11" s="64" customFormat="1" ht="51">
      <c r="A22" s="66">
        <v>13</v>
      </c>
      <c r="B22" s="75" t="s">
        <v>69</v>
      </c>
      <c r="C22" s="73"/>
      <c r="D22" s="78"/>
      <c r="E22" s="80" t="s">
        <v>56</v>
      </c>
      <c r="F22" s="79">
        <v>1</v>
      </c>
      <c r="G22" s="66"/>
      <c r="H22" s="67">
        <f t="shared" si="0"/>
        <v>0</v>
      </c>
      <c r="I22" s="66"/>
      <c r="J22" s="67">
        <f t="shared" si="1"/>
        <v>0</v>
      </c>
      <c r="K22" s="68">
        <f t="shared" si="2"/>
        <v>0</v>
      </c>
    </row>
    <row r="23" spans="1:11" s="64" customFormat="1" ht="63.75">
      <c r="A23" s="66">
        <v>14</v>
      </c>
      <c r="B23" s="75" t="s">
        <v>70</v>
      </c>
      <c r="C23" s="73"/>
      <c r="D23" s="78"/>
      <c r="E23" s="80" t="s">
        <v>56</v>
      </c>
      <c r="F23" s="79">
        <v>2</v>
      </c>
      <c r="G23" s="66"/>
      <c r="H23" s="67">
        <f t="shared" si="0"/>
        <v>0</v>
      </c>
      <c r="I23" s="66"/>
      <c r="J23" s="67">
        <f t="shared" si="1"/>
        <v>0</v>
      </c>
      <c r="K23" s="68">
        <f t="shared" si="2"/>
        <v>0</v>
      </c>
    </row>
    <row r="24" spans="1:11" s="64" customFormat="1" ht="38.25">
      <c r="A24" s="66">
        <v>15</v>
      </c>
      <c r="B24" s="75" t="s">
        <v>71</v>
      </c>
      <c r="C24" s="73"/>
      <c r="D24" s="78"/>
      <c r="E24" s="80" t="s">
        <v>56</v>
      </c>
      <c r="F24" s="79">
        <v>1</v>
      </c>
      <c r="G24" s="66"/>
      <c r="H24" s="67">
        <f t="shared" si="0"/>
        <v>0</v>
      </c>
      <c r="I24" s="66"/>
      <c r="J24" s="67">
        <f t="shared" si="1"/>
        <v>0</v>
      </c>
      <c r="K24" s="68">
        <f t="shared" si="2"/>
        <v>0</v>
      </c>
    </row>
    <row r="25" spans="1:11" s="64" customFormat="1" ht="38.25">
      <c r="A25" s="66">
        <v>16</v>
      </c>
      <c r="B25" s="75" t="s">
        <v>72</v>
      </c>
      <c r="C25" s="73"/>
      <c r="D25" s="78"/>
      <c r="E25" s="80" t="s">
        <v>56</v>
      </c>
      <c r="F25" s="79">
        <v>1</v>
      </c>
      <c r="G25" s="66"/>
      <c r="H25" s="67">
        <f t="shared" si="0"/>
        <v>0</v>
      </c>
      <c r="I25" s="66"/>
      <c r="J25" s="67">
        <f t="shared" si="1"/>
        <v>0</v>
      </c>
      <c r="K25" s="68">
        <f t="shared" si="2"/>
        <v>0</v>
      </c>
    </row>
    <row r="26" spans="1:11" s="64" customFormat="1" ht="76.5">
      <c r="A26" s="66">
        <v>17</v>
      </c>
      <c r="B26" s="75" t="s">
        <v>73</v>
      </c>
      <c r="C26" s="73"/>
      <c r="D26" s="78"/>
      <c r="E26" s="80" t="s">
        <v>56</v>
      </c>
      <c r="F26" s="79">
        <v>1</v>
      </c>
      <c r="G26" s="66"/>
      <c r="H26" s="67">
        <f t="shared" si="0"/>
        <v>0</v>
      </c>
      <c r="I26" s="66"/>
      <c r="J26" s="67">
        <f t="shared" si="1"/>
        <v>0</v>
      </c>
      <c r="K26" s="68">
        <f t="shared" si="2"/>
        <v>0</v>
      </c>
    </row>
    <row r="27" spans="1:11" s="64" customFormat="1" ht="38.25">
      <c r="A27" s="66">
        <v>18</v>
      </c>
      <c r="B27" s="75" t="s">
        <v>74</v>
      </c>
      <c r="C27" s="73"/>
      <c r="D27" s="78"/>
      <c r="E27" s="80" t="s">
        <v>56</v>
      </c>
      <c r="F27" s="79">
        <v>2</v>
      </c>
      <c r="G27" s="66"/>
      <c r="H27" s="67">
        <f t="shared" si="0"/>
        <v>0</v>
      </c>
      <c r="I27" s="66"/>
      <c r="J27" s="67">
        <f t="shared" si="1"/>
        <v>0</v>
      </c>
      <c r="K27" s="68">
        <f t="shared" si="2"/>
        <v>0</v>
      </c>
    </row>
    <row r="28" spans="1:11" s="64" customFormat="1" ht="63.75">
      <c r="A28" s="66">
        <v>19</v>
      </c>
      <c r="B28" s="75" t="s">
        <v>75</v>
      </c>
      <c r="C28" s="73"/>
      <c r="D28" s="78"/>
      <c r="E28" s="80" t="s">
        <v>56</v>
      </c>
      <c r="F28" s="79">
        <v>1</v>
      </c>
      <c r="G28" s="66"/>
      <c r="H28" s="67">
        <f t="shared" si="0"/>
        <v>0</v>
      </c>
      <c r="I28" s="66"/>
      <c r="J28" s="67">
        <f t="shared" si="1"/>
        <v>0</v>
      </c>
      <c r="K28" s="68">
        <f t="shared" si="2"/>
        <v>0</v>
      </c>
    </row>
    <row r="29" spans="1:11" s="64" customFormat="1" ht="76.5">
      <c r="A29" s="66">
        <v>20</v>
      </c>
      <c r="B29" s="75" t="s">
        <v>76</v>
      </c>
      <c r="C29" s="73"/>
      <c r="D29" s="78"/>
      <c r="E29" s="80" t="s">
        <v>56</v>
      </c>
      <c r="F29" s="79">
        <v>4</v>
      </c>
      <c r="G29" s="66"/>
      <c r="H29" s="67">
        <f t="shared" si="0"/>
        <v>0</v>
      </c>
      <c r="I29" s="66"/>
      <c r="J29" s="67">
        <f t="shared" si="1"/>
        <v>0</v>
      </c>
      <c r="K29" s="68">
        <f t="shared" si="2"/>
        <v>0</v>
      </c>
    </row>
    <row r="30" spans="1:11" s="64" customFormat="1" ht="63.75">
      <c r="A30" s="66">
        <v>21</v>
      </c>
      <c r="B30" s="75" t="s">
        <v>77</v>
      </c>
      <c r="C30" s="73"/>
      <c r="D30" s="78"/>
      <c r="E30" s="80" t="s">
        <v>56</v>
      </c>
      <c r="F30" s="79">
        <v>4</v>
      </c>
      <c r="G30" s="66"/>
      <c r="H30" s="67">
        <f t="shared" si="0"/>
        <v>0</v>
      </c>
      <c r="I30" s="66"/>
      <c r="J30" s="67">
        <f t="shared" si="1"/>
        <v>0</v>
      </c>
      <c r="K30" s="68">
        <f t="shared" si="2"/>
        <v>0</v>
      </c>
    </row>
    <row r="31" spans="1:11" s="64" customFormat="1" ht="63.75">
      <c r="A31" s="66">
        <v>22</v>
      </c>
      <c r="B31" s="75" t="s">
        <v>78</v>
      </c>
      <c r="C31" s="73"/>
      <c r="D31" s="78"/>
      <c r="E31" s="80" t="s">
        <v>56</v>
      </c>
      <c r="F31" s="79">
        <v>1</v>
      </c>
      <c r="G31" s="66"/>
      <c r="H31" s="67">
        <f t="shared" si="0"/>
        <v>0</v>
      </c>
      <c r="I31" s="66"/>
      <c r="J31" s="67">
        <f t="shared" si="1"/>
        <v>0</v>
      </c>
      <c r="K31" s="68">
        <f t="shared" si="2"/>
        <v>0</v>
      </c>
    </row>
    <row r="32" spans="1:11" s="64" customFormat="1" ht="15" thickBot="1">
      <c r="A32" s="65"/>
      <c r="B32" s="65"/>
      <c r="C32" s="65"/>
      <c r="D32" s="65"/>
      <c r="E32" s="29" t="s">
        <v>9</v>
      </c>
      <c r="F32" s="30"/>
      <c r="G32" s="31"/>
      <c r="H32" s="81">
        <f>SUM(H10:H31)</f>
        <v>0</v>
      </c>
      <c r="I32" s="82"/>
      <c r="J32" s="82"/>
      <c r="K32" s="81">
        <f>SUM(K10:K31)</f>
        <v>0</v>
      </c>
    </row>
    <row r="35" spans="4:10" ht="33.75" customHeight="1"/>
    <row r="36" spans="4:10" s="65" customFormat="1" ht="14.25" customHeight="1">
      <c r="D36" s="47" t="s">
        <v>112</v>
      </c>
      <c r="E36" s="47"/>
      <c r="G36" s="48" t="s">
        <v>113</v>
      </c>
      <c r="H36" s="48"/>
      <c r="I36" s="48"/>
      <c r="J36" s="51"/>
    </row>
    <row r="37" spans="4:10" s="65" customFormat="1" ht="34.5" customHeight="1">
      <c r="G37" s="48"/>
      <c r="H37" s="48"/>
      <c r="I37" s="48"/>
      <c r="J37" s="51"/>
    </row>
  </sheetData>
  <mergeCells count="18">
    <mergeCell ref="E32:G32"/>
    <mergeCell ref="D36:E36"/>
    <mergeCell ref="G36:I37"/>
    <mergeCell ref="E7:E8"/>
    <mergeCell ref="A1:K1"/>
    <mergeCell ref="A2:K2"/>
    <mergeCell ref="A3:K3"/>
    <mergeCell ref="A6:K6"/>
    <mergeCell ref="F7:F8"/>
    <mergeCell ref="G7:G8"/>
    <mergeCell ref="H7:H8"/>
    <mergeCell ref="I7:J7"/>
    <mergeCell ref="K7:K8"/>
    <mergeCell ref="A5:K5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Arkusz65">
    <pageSetUpPr fitToPage="1"/>
  </sheetPr>
  <dimension ref="A1:K22"/>
  <sheetViews>
    <sheetView workbookViewId="0">
      <selection activeCell="B6" sqref="B6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32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42" t="s">
        <v>0</v>
      </c>
      <c r="B3" s="42" t="s">
        <v>1</v>
      </c>
      <c r="C3" s="41" t="s">
        <v>14</v>
      </c>
      <c r="D3" s="41" t="s">
        <v>13</v>
      </c>
      <c r="E3" s="42" t="s">
        <v>2</v>
      </c>
      <c r="F3" s="42" t="s">
        <v>3</v>
      </c>
      <c r="G3" s="41" t="s">
        <v>4</v>
      </c>
      <c r="H3" s="41" t="s">
        <v>5</v>
      </c>
      <c r="I3" s="41" t="s">
        <v>6</v>
      </c>
      <c r="J3" s="44"/>
      <c r="K3" s="41" t="s">
        <v>8</v>
      </c>
    </row>
    <row r="4" spans="1:11" ht="25.5">
      <c r="A4" s="43"/>
      <c r="B4" s="43"/>
      <c r="C4" s="43"/>
      <c r="D4" s="41"/>
      <c r="E4" s="43"/>
      <c r="F4" s="43"/>
      <c r="G4" s="43"/>
      <c r="H4" s="43"/>
      <c r="I4" s="11" t="s">
        <v>10</v>
      </c>
      <c r="J4" s="11" t="s">
        <v>7</v>
      </c>
      <c r="K4" s="41"/>
    </row>
    <row r="5" spans="1:11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ht="38.25">
      <c r="A6" s="14">
        <v>1</v>
      </c>
      <c r="B6" s="15" t="s">
        <v>47</v>
      </c>
      <c r="C6" s="16"/>
      <c r="D6" s="16"/>
      <c r="E6" s="17"/>
      <c r="F6" s="18"/>
      <c r="G6" s="16"/>
      <c r="H6" s="19"/>
      <c r="I6" s="16"/>
      <c r="J6" s="19"/>
      <c r="K6" s="20"/>
    </row>
    <row r="7" spans="1:11" ht="204">
      <c r="A7" s="2" t="s">
        <v>15</v>
      </c>
      <c r="B7" s="12" t="s">
        <v>80</v>
      </c>
      <c r="C7" s="10"/>
      <c r="D7" s="10"/>
      <c r="E7" s="9" t="s">
        <v>11</v>
      </c>
      <c r="F7" s="13">
        <v>50</v>
      </c>
      <c r="G7" s="2">
        <v>185</v>
      </c>
      <c r="H7" s="3">
        <f t="shared" ref="H7:H13" si="0">ROUND(F7*G7,2)</f>
        <v>9250</v>
      </c>
      <c r="I7" s="2">
        <v>8</v>
      </c>
      <c r="J7" s="3">
        <f t="shared" ref="J7:J13" si="1">+H7*I7%</f>
        <v>740</v>
      </c>
      <c r="K7" s="4">
        <f t="shared" ref="K7:K13" si="2">ROUND(H7+J7,2)</f>
        <v>9990</v>
      </c>
    </row>
    <row r="8" spans="1:11" ht="89.25">
      <c r="A8" s="2" t="s">
        <v>16</v>
      </c>
      <c r="B8" s="12" t="s">
        <v>81</v>
      </c>
      <c r="C8" s="10"/>
      <c r="D8" s="10"/>
      <c r="E8" s="9" t="s">
        <v>11</v>
      </c>
      <c r="F8" s="13">
        <v>50</v>
      </c>
      <c r="G8" s="2">
        <v>45</v>
      </c>
      <c r="H8" s="3">
        <f t="shared" si="0"/>
        <v>2250</v>
      </c>
      <c r="I8" s="2">
        <v>8</v>
      </c>
      <c r="J8" s="3">
        <f t="shared" si="1"/>
        <v>180</v>
      </c>
      <c r="K8" s="4">
        <f t="shared" si="2"/>
        <v>2430</v>
      </c>
    </row>
    <row r="9" spans="1:11" ht="140.25">
      <c r="A9" s="2" t="s">
        <v>48</v>
      </c>
      <c r="B9" s="12" t="s">
        <v>82</v>
      </c>
      <c r="C9" s="10"/>
      <c r="D9" s="10"/>
      <c r="E9" s="9" t="s">
        <v>11</v>
      </c>
      <c r="F9" s="13">
        <v>50</v>
      </c>
      <c r="G9" s="2">
        <v>75.599999999999994</v>
      </c>
      <c r="H9" s="3">
        <f t="shared" si="0"/>
        <v>3780</v>
      </c>
      <c r="I9" s="2">
        <v>8</v>
      </c>
      <c r="J9" s="3">
        <f t="shared" si="1"/>
        <v>302.40000000000003</v>
      </c>
      <c r="K9" s="4">
        <f t="shared" si="2"/>
        <v>4082.4</v>
      </c>
    </row>
    <row r="10" spans="1:11" ht="51">
      <c r="A10" s="2" t="s">
        <v>49</v>
      </c>
      <c r="B10" s="12" t="s">
        <v>83</v>
      </c>
      <c r="C10" s="10"/>
      <c r="D10" s="10"/>
      <c r="E10" s="9" t="s">
        <v>11</v>
      </c>
      <c r="F10" s="13">
        <v>20</v>
      </c>
      <c r="G10" s="2">
        <v>55</v>
      </c>
      <c r="H10" s="3">
        <f t="shared" si="0"/>
        <v>1100</v>
      </c>
      <c r="I10" s="2">
        <v>8</v>
      </c>
      <c r="J10" s="3">
        <f t="shared" si="1"/>
        <v>88</v>
      </c>
      <c r="K10" s="4">
        <f t="shared" si="2"/>
        <v>1188</v>
      </c>
    </row>
    <row r="11" spans="1:11" ht="25.5">
      <c r="A11" s="2" t="s">
        <v>50</v>
      </c>
      <c r="B11" s="12" t="s">
        <v>53</v>
      </c>
      <c r="C11" s="10"/>
      <c r="D11" s="10"/>
      <c r="E11" s="9" t="s">
        <v>11</v>
      </c>
      <c r="F11" s="13">
        <v>50</v>
      </c>
      <c r="G11" s="2">
        <v>30</v>
      </c>
      <c r="H11" s="3">
        <f t="shared" si="0"/>
        <v>1500</v>
      </c>
      <c r="I11" s="2">
        <v>8</v>
      </c>
      <c r="J11" s="3">
        <f t="shared" si="1"/>
        <v>120</v>
      </c>
      <c r="K11" s="4">
        <f t="shared" si="2"/>
        <v>1620</v>
      </c>
    </row>
    <row r="12" spans="1:11" ht="51">
      <c r="A12" s="2" t="s">
        <v>51</v>
      </c>
      <c r="B12" s="12" t="s">
        <v>84</v>
      </c>
      <c r="C12" s="10"/>
      <c r="D12" s="10"/>
      <c r="E12" s="9" t="s">
        <v>11</v>
      </c>
      <c r="F12" s="13">
        <v>20</v>
      </c>
      <c r="G12" s="2">
        <v>30</v>
      </c>
      <c r="H12" s="3">
        <f t="shared" si="0"/>
        <v>600</v>
      </c>
      <c r="I12" s="2">
        <v>8</v>
      </c>
      <c r="J12" s="3">
        <f t="shared" si="1"/>
        <v>48</v>
      </c>
      <c r="K12" s="4">
        <f t="shared" si="2"/>
        <v>648</v>
      </c>
    </row>
    <row r="13" spans="1:11" ht="38.25">
      <c r="A13" s="2" t="s">
        <v>52</v>
      </c>
      <c r="B13" s="12" t="s">
        <v>54</v>
      </c>
      <c r="C13" s="10"/>
      <c r="D13" s="10"/>
      <c r="E13" s="9" t="s">
        <v>11</v>
      </c>
      <c r="F13" s="13">
        <v>20</v>
      </c>
      <c r="G13" s="2">
        <v>33</v>
      </c>
      <c r="H13" s="3">
        <f t="shared" si="0"/>
        <v>660</v>
      </c>
      <c r="I13" s="2">
        <v>8</v>
      </c>
      <c r="J13" s="3">
        <f t="shared" si="1"/>
        <v>52.800000000000004</v>
      </c>
      <c r="K13" s="4">
        <f t="shared" si="2"/>
        <v>712.8</v>
      </c>
    </row>
    <row r="14" spans="1:11" ht="15" thickBot="1">
      <c r="A14" s="1"/>
      <c r="B14" s="1"/>
      <c r="C14" s="1"/>
      <c r="D14" s="1"/>
      <c r="E14" s="29" t="s">
        <v>9</v>
      </c>
      <c r="F14" s="30"/>
      <c r="G14" s="31"/>
      <c r="H14" s="5">
        <f>SUM(H6:H13)</f>
        <v>19140</v>
      </c>
      <c r="I14" s="1"/>
      <c r="J14" s="1"/>
      <c r="K14" s="5">
        <f>SUM(K6:K13)</f>
        <v>20671.2</v>
      </c>
    </row>
    <row r="15" spans="1:11">
      <c r="A15" s="1"/>
      <c r="B15" s="2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22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37"/>
      <c r="I17" s="37"/>
      <c r="J17" s="37"/>
      <c r="K17" s="6"/>
    </row>
    <row r="22" spans="1:11" ht="33" customHeight="1"/>
  </sheetData>
  <mergeCells count="13">
    <mergeCell ref="K3:K4"/>
    <mergeCell ref="E14:G14"/>
    <mergeCell ref="A1:K1"/>
    <mergeCell ref="A3:A4"/>
    <mergeCell ref="B3:B4"/>
    <mergeCell ref="C3:C4"/>
    <mergeCell ref="D3:D4"/>
    <mergeCell ref="E3:E4"/>
    <mergeCell ref="H17:J17"/>
    <mergeCell ref="F3:F4"/>
    <mergeCell ref="G3:G4"/>
    <mergeCell ref="H3:H4"/>
    <mergeCell ref="I3:J3"/>
  </mergeCells>
  <pageMargins left="0.7" right="0.7" top="0.75" bottom="0.75" header="0.3" footer="0.3"/>
  <pageSetup paperSize="9" scale="9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Arkusz71">
    <pageSetUpPr fitToPage="1"/>
  </sheetPr>
  <dimension ref="A1:K16"/>
  <sheetViews>
    <sheetView tabSelected="1" workbookViewId="0">
      <selection activeCell="A9" sqref="A9:K9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9.25" bestFit="1" customWidth="1"/>
    <col min="11" max="11" width="9.25" bestFit="1" customWidth="1"/>
  </cols>
  <sheetData>
    <row r="1" spans="1:1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35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8.5" customHeight="1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9" t="s">
        <v>109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>
      <c r="A6" s="32" t="s">
        <v>106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>
      <c r="A7" s="42" t="s">
        <v>0</v>
      </c>
      <c r="B7" s="42" t="s">
        <v>1</v>
      </c>
      <c r="C7" s="41" t="s">
        <v>14</v>
      </c>
      <c r="D7" s="41" t="s">
        <v>13</v>
      </c>
      <c r="E7" s="42" t="s">
        <v>2</v>
      </c>
      <c r="F7" s="42" t="s">
        <v>3</v>
      </c>
      <c r="G7" s="41" t="s">
        <v>4</v>
      </c>
      <c r="H7" s="41" t="s">
        <v>5</v>
      </c>
      <c r="I7" s="41" t="s">
        <v>6</v>
      </c>
      <c r="J7" s="44"/>
      <c r="K7" s="41" t="s">
        <v>8</v>
      </c>
    </row>
    <row r="8" spans="1:11" ht="25.5">
      <c r="A8" s="43"/>
      <c r="B8" s="43"/>
      <c r="C8" s="43"/>
      <c r="D8" s="41"/>
      <c r="E8" s="43"/>
      <c r="F8" s="43"/>
      <c r="G8" s="43"/>
      <c r="H8" s="43"/>
      <c r="I8" s="11" t="s">
        <v>10</v>
      </c>
      <c r="J8" s="11" t="s">
        <v>7</v>
      </c>
      <c r="K8" s="41"/>
    </row>
    <row r="9" spans="1:11">
      <c r="A9" s="70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 t="s">
        <v>114</v>
      </c>
      <c r="I9" s="71">
        <v>9</v>
      </c>
      <c r="J9" s="71" t="s">
        <v>115</v>
      </c>
      <c r="K9" s="71" t="s">
        <v>116</v>
      </c>
    </row>
    <row r="10" spans="1:11" ht="135.75" customHeight="1">
      <c r="A10" s="2">
        <v>1</v>
      </c>
      <c r="B10" s="12" t="s">
        <v>79</v>
      </c>
      <c r="C10" s="10"/>
      <c r="D10" s="10"/>
      <c r="E10" s="9" t="s">
        <v>11</v>
      </c>
      <c r="F10" s="13">
        <v>10</v>
      </c>
      <c r="G10" s="2"/>
      <c r="H10" s="3">
        <f t="shared" ref="H10" si="0">ROUND(F10*G10,2)</f>
        <v>0</v>
      </c>
      <c r="I10" s="2"/>
      <c r="J10" s="3">
        <f>+H10*I10%</f>
        <v>0</v>
      </c>
      <c r="K10" s="4">
        <f>ROUND(H10+J10,2)</f>
        <v>0</v>
      </c>
    </row>
    <row r="11" spans="1:11" ht="15" thickBot="1">
      <c r="A11" s="1"/>
      <c r="B11" s="1"/>
      <c r="C11" s="1"/>
      <c r="D11" s="1"/>
      <c r="E11" s="29" t="s">
        <v>9</v>
      </c>
      <c r="F11" s="30"/>
      <c r="G11" s="31"/>
      <c r="H11" s="23">
        <f>SUM(H10:H10)</f>
        <v>0</v>
      </c>
      <c r="I11" s="24"/>
      <c r="J11" s="24"/>
      <c r="K11" s="23">
        <f>SUM(K10:K10)</f>
        <v>0</v>
      </c>
    </row>
    <row r="12" spans="1:11">
      <c r="A12" s="1"/>
      <c r="B12" s="21"/>
      <c r="C12" s="1"/>
      <c r="D12" s="1"/>
      <c r="E12" s="1"/>
      <c r="F12" s="1"/>
      <c r="G12" s="1"/>
      <c r="H12" s="1"/>
      <c r="I12" s="1"/>
      <c r="J12" s="1"/>
      <c r="K12" s="1"/>
    </row>
    <row r="14" spans="1:11" ht="18" customHeight="1"/>
    <row r="15" spans="1:11" s="65" customFormat="1" ht="14.25" customHeight="1">
      <c r="D15" s="47" t="s">
        <v>112</v>
      </c>
      <c r="E15" s="47"/>
      <c r="G15" s="48" t="s">
        <v>113</v>
      </c>
      <c r="H15" s="48"/>
      <c r="I15" s="48"/>
      <c r="J15" s="51"/>
    </row>
    <row r="16" spans="1:11" s="65" customFormat="1" ht="34.5" customHeight="1">
      <c r="G16" s="48"/>
      <c r="H16" s="48"/>
      <c r="I16" s="48"/>
      <c r="J16" s="51"/>
    </row>
  </sheetData>
  <mergeCells count="18">
    <mergeCell ref="D15:E15"/>
    <mergeCell ref="G15:I16"/>
    <mergeCell ref="E7:E8"/>
    <mergeCell ref="A1:K1"/>
    <mergeCell ref="A2:K2"/>
    <mergeCell ref="A3:K3"/>
    <mergeCell ref="A6:K6"/>
    <mergeCell ref="F7:F8"/>
    <mergeCell ref="G7:G8"/>
    <mergeCell ref="H7:H8"/>
    <mergeCell ref="I7:J7"/>
    <mergeCell ref="K7:K8"/>
    <mergeCell ref="E11:G11"/>
    <mergeCell ref="A5:K5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6">
    <pageSetUpPr fitToPage="1"/>
  </sheetPr>
  <dimension ref="A1:K16"/>
  <sheetViews>
    <sheetView workbookViewId="0">
      <selection activeCell="A9" sqref="A9:K9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9.25" bestFit="1" customWidth="1"/>
    <col min="11" max="11" width="9.25" bestFit="1" customWidth="1"/>
  </cols>
  <sheetData>
    <row r="1" spans="1:1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35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8.5" customHeight="1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9" t="s">
        <v>109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>
      <c r="A6" s="32" t="s">
        <v>96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>
      <c r="A7" s="42" t="s">
        <v>0</v>
      </c>
      <c r="B7" s="42" t="s">
        <v>1</v>
      </c>
      <c r="C7" s="41" t="s">
        <v>14</v>
      </c>
      <c r="D7" s="41" t="s">
        <v>13</v>
      </c>
      <c r="E7" s="42" t="s">
        <v>2</v>
      </c>
      <c r="F7" s="42" t="s">
        <v>3</v>
      </c>
      <c r="G7" s="41" t="s">
        <v>4</v>
      </c>
      <c r="H7" s="41" t="s">
        <v>5</v>
      </c>
      <c r="I7" s="41" t="s">
        <v>6</v>
      </c>
      <c r="J7" s="44"/>
      <c r="K7" s="41" t="s">
        <v>8</v>
      </c>
    </row>
    <row r="8" spans="1:11" ht="25.5">
      <c r="A8" s="43"/>
      <c r="B8" s="43"/>
      <c r="C8" s="43"/>
      <c r="D8" s="41"/>
      <c r="E8" s="43"/>
      <c r="F8" s="43"/>
      <c r="G8" s="43"/>
      <c r="H8" s="43"/>
      <c r="I8" s="11" t="s">
        <v>10</v>
      </c>
      <c r="J8" s="11" t="s">
        <v>7</v>
      </c>
      <c r="K8" s="41"/>
    </row>
    <row r="9" spans="1:11">
      <c r="A9" s="70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 t="s">
        <v>114</v>
      </c>
      <c r="I9" s="71">
        <v>9</v>
      </c>
      <c r="J9" s="71" t="s">
        <v>115</v>
      </c>
      <c r="K9" s="71" t="s">
        <v>116</v>
      </c>
    </row>
    <row r="10" spans="1:11" ht="38.25">
      <c r="A10" s="2">
        <v>1</v>
      </c>
      <c r="B10" s="12" t="s">
        <v>18</v>
      </c>
      <c r="C10" s="10"/>
      <c r="D10" s="10"/>
      <c r="E10" s="9" t="s">
        <v>12</v>
      </c>
      <c r="F10" s="13">
        <v>20</v>
      </c>
      <c r="G10" s="3"/>
      <c r="H10" s="3">
        <f>ROUND(F10*G10,2)</f>
        <v>0</v>
      </c>
      <c r="I10" s="2"/>
      <c r="J10" s="3">
        <f>+H10*I10%</f>
        <v>0</v>
      </c>
      <c r="K10" s="4">
        <f>ROUND(H10+J10,2)</f>
        <v>0</v>
      </c>
    </row>
    <row r="11" spans="1:11" ht="15" thickBot="1">
      <c r="A11" s="1"/>
      <c r="B11" s="1"/>
      <c r="C11" s="1"/>
      <c r="D11" s="1"/>
      <c r="E11" s="29" t="s">
        <v>9</v>
      </c>
      <c r="F11" s="30"/>
      <c r="G11" s="31"/>
      <c r="H11" s="23">
        <f>SUM(H10:H10)</f>
        <v>0</v>
      </c>
      <c r="I11" s="24"/>
      <c r="J11" s="24"/>
      <c r="K11" s="23">
        <f>SUM(K10:K10)</f>
        <v>0</v>
      </c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4" spans="1:11" s="49" customFormat="1" ht="12.75">
      <c r="H14" s="50"/>
      <c r="I14" s="50"/>
    </row>
    <row r="15" spans="1:11" s="49" customFormat="1" ht="14.25" customHeight="1">
      <c r="D15" s="47" t="s">
        <v>112</v>
      </c>
      <c r="E15" s="47"/>
      <c r="G15" s="48" t="s">
        <v>113</v>
      </c>
      <c r="H15" s="48"/>
      <c r="I15" s="48"/>
      <c r="J15" s="51"/>
    </row>
    <row r="16" spans="1:11" s="49" customFormat="1" ht="34.5" customHeight="1">
      <c r="G16" s="48"/>
      <c r="H16" s="48"/>
      <c r="I16" s="48"/>
      <c r="J16" s="51"/>
    </row>
  </sheetData>
  <mergeCells count="18">
    <mergeCell ref="D15:E15"/>
    <mergeCell ref="G15:I16"/>
    <mergeCell ref="F7:F8"/>
    <mergeCell ref="G7:G8"/>
    <mergeCell ref="H7:H8"/>
    <mergeCell ref="I7:J7"/>
    <mergeCell ref="E11:G11"/>
    <mergeCell ref="A5:K5"/>
    <mergeCell ref="A7:A8"/>
    <mergeCell ref="B7:B8"/>
    <mergeCell ref="C7:C8"/>
    <mergeCell ref="D7:D8"/>
    <mergeCell ref="E7:E8"/>
    <mergeCell ref="A1:K1"/>
    <mergeCell ref="A2:K2"/>
    <mergeCell ref="A3:K3"/>
    <mergeCell ref="A6:K6"/>
    <mergeCell ref="K7:K8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>
    <pageSetUpPr fitToPage="1"/>
  </sheetPr>
  <dimension ref="A1:K16"/>
  <sheetViews>
    <sheetView workbookViewId="0">
      <selection activeCell="A9" sqref="A9:K9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125" bestFit="1" customWidth="1"/>
    <col min="11" max="11" width="10.125" bestFit="1" customWidth="1"/>
  </cols>
  <sheetData>
    <row r="1" spans="1:1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35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8.5" customHeight="1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9" t="s">
        <v>109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>
      <c r="A6" s="32" t="s">
        <v>97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>
      <c r="A7" s="42" t="s">
        <v>0</v>
      </c>
      <c r="B7" s="42" t="s">
        <v>1</v>
      </c>
      <c r="C7" s="41" t="s">
        <v>14</v>
      </c>
      <c r="D7" s="41" t="s">
        <v>13</v>
      </c>
      <c r="E7" s="42" t="s">
        <v>2</v>
      </c>
      <c r="F7" s="42" t="s">
        <v>3</v>
      </c>
      <c r="G7" s="41" t="s">
        <v>4</v>
      </c>
      <c r="H7" s="41" t="s">
        <v>5</v>
      </c>
      <c r="I7" s="41" t="s">
        <v>6</v>
      </c>
      <c r="J7" s="44"/>
      <c r="K7" s="41" t="s">
        <v>8</v>
      </c>
    </row>
    <row r="8" spans="1:11" ht="25.5">
      <c r="A8" s="43"/>
      <c r="B8" s="43"/>
      <c r="C8" s="43"/>
      <c r="D8" s="41"/>
      <c r="E8" s="43"/>
      <c r="F8" s="43"/>
      <c r="G8" s="43"/>
      <c r="H8" s="43"/>
      <c r="I8" s="11" t="s">
        <v>10</v>
      </c>
      <c r="J8" s="11" t="s">
        <v>7</v>
      </c>
      <c r="K8" s="41"/>
    </row>
    <row r="9" spans="1:11">
      <c r="A9" s="70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 t="s">
        <v>114</v>
      </c>
      <c r="I9" s="71">
        <v>9</v>
      </c>
      <c r="J9" s="71" t="s">
        <v>115</v>
      </c>
      <c r="K9" s="71" t="s">
        <v>116</v>
      </c>
    </row>
    <row r="10" spans="1:11" ht="146.25" customHeight="1">
      <c r="A10" s="2">
        <v>1</v>
      </c>
      <c r="B10" s="12" t="s">
        <v>19</v>
      </c>
      <c r="C10" s="10"/>
      <c r="D10" s="10"/>
      <c r="E10" s="9" t="s">
        <v>12</v>
      </c>
      <c r="F10" s="13">
        <v>200</v>
      </c>
      <c r="G10" s="2"/>
      <c r="H10" s="3">
        <f>ROUND(F10*G10,2)</f>
        <v>0</v>
      </c>
      <c r="I10" s="2"/>
      <c r="J10" s="3">
        <f>+H10*I10%</f>
        <v>0</v>
      </c>
      <c r="K10" s="4">
        <f>ROUND(H10+J10,2)</f>
        <v>0</v>
      </c>
    </row>
    <row r="11" spans="1:11" ht="15" thickBot="1">
      <c r="A11" s="1"/>
      <c r="B11" s="1"/>
      <c r="C11" s="1"/>
      <c r="D11" s="1"/>
      <c r="E11" s="29" t="s">
        <v>9</v>
      </c>
      <c r="F11" s="30"/>
      <c r="G11" s="31"/>
      <c r="H11" s="23">
        <f>SUM(H10:H10)</f>
        <v>0</v>
      </c>
      <c r="I11" s="24"/>
      <c r="J11" s="24"/>
      <c r="K11" s="23">
        <f>SUM(K10:K10)</f>
        <v>0</v>
      </c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4" spans="1:11" s="49" customFormat="1" ht="12.75">
      <c r="H14" s="50"/>
      <c r="I14" s="50"/>
    </row>
    <row r="15" spans="1:11" s="49" customFormat="1" ht="14.25" customHeight="1">
      <c r="D15" s="47" t="s">
        <v>112</v>
      </c>
      <c r="E15" s="47"/>
      <c r="G15" s="48" t="s">
        <v>113</v>
      </c>
      <c r="H15" s="48"/>
      <c r="I15" s="48"/>
      <c r="J15" s="51"/>
    </row>
    <row r="16" spans="1:11" s="49" customFormat="1" ht="34.5" customHeight="1">
      <c r="G16" s="48"/>
      <c r="H16" s="48"/>
      <c r="I16" s="48"/>
      <c r="J16" s="51"/>
    </row>
  </sheetData>
  <mergeCells count="18">
    <mergeCell ref="D15:E15"/>
    <mergeCell ref="G15:I16"/>
    <mergeCell ref="F7:F8"/>
    <mergeCell ref="G7:G8"/>
    <mergeCell ref="H7:H8"/>
    <mergeCell ref="I7:J7"/>
    <mergeCell ref="E11:G11"/>
    <mergeCell ref="A5:K5"/>
    <mergeCell ref="A7:A8"/>
    <mergeCell ref="B7:B8"/>
    <mergeCell ref="C7:C8"/>
    <mergeCell ref="D7:D8"/>
    <mergeCell ref="E7:E8"/>
    <mergeCell ref="A1:K1"/>
    <mergeCell ref="A2:K2"/>
    <mergeCell ref="A3:K3"/>
    <mergeCell ref="A6:K6"/>
    <mergeCell ref="K7:K8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29">
    <pageSetUpPr fitToPage="1"/>
  </sheetPr>
  <dimension ref="A1:K21"/>
  <sheetViews>
    <sheetView workbookViewId="0">
      <selection activeCell="A9" sqref="A9:K9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9.25" bestFit="1" customWidth="1"/>
    <col min="11" max="11" width="10.125" bestFit="1" customWidth="1"/>
  </cols>
  <sheetData>
    <row r="1" spans="1:1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35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8.5" customHeight="1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9" t="s">
        <v>109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>
      <c r="A6" s="32" t="s">
        <v>98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4.25" customHeight="1">
      <c r="A7" s="42" t="s">
        <v>0</v>
      </c>
      <c r="B7" s="42" t="s">
        <v>1</v>
      </c>
      <c r="C7" s="41" t="s">
        <v>14</v>
      </c>
      <c r="D7" s="41" t="s">
        <v>13</v>
      </c>
      <c r="E7" s="42" t="s">
        <v>2</v>
      </c>
      <c r="F7" s="42" t="s">
        <v>3</v>
      </c>
      <c r="G7" s="41" t="s">
        <v>4</v>
      </c>
      <c r="H7" s="41" t="s">
        <v>5</v>
      </c>
      <c r="I7" s="41" t="s">
        <v>6</v>
      </c>
      <c r="J7" s="44"/>
      <c r="K7" s="41" t="s">
        <v>8</v>
      </c>
    </row>
    <row r="8" spans="1:11" ht="25.5">
      <c r="A8" s="43"/>
      <c r="B8" s="43"/>
      <c r="C8" s="43"/>
      <c r="D8" s="41"/>
      <c r="E8" s="43"/>
      <c r="F8" s="43"/>
      <c r="G8" s="43"/>
      <c r="H8" s="43"/>
      <c r="I8" s="59" t="s">
        <v>10</v>
      </c>
      <c r="J8" s="59" t="s">
        <v>7</v>
      </c>
      <c r="K8" s="41"/>
    </row>
    <row r="9" spans="1:11">
      <c r="A9" s="70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 t="s">
        <v>114</v>
      </c>
      <c r="I9" s="71">
        <v>9</v>
      </c>
      <c r="J9" s="71" t="s">
        <v>115</v>
      </c>
      <c r="K9" s="71" t="s">
        <v>116</v>
      </c>
    </row>
    <row r="10" spans="1:11">
      <c r="A10" s="54">
        <v>1</v>
      </c>
      <c r="B10" s="60" t="s">
        <v>85</v>
      </c>
      <c r="C10" s="58"/>
      <c r="D10" s="58"/>
      <c r="E10" s="57" t="s">
        <v>11</v>
      </c>
      <c r="F10" s="61">
        <v>120</v>
      </c>
      <c r="G10" s="54"/>
      <c r="H10" s="55">
        <f>ROUND(F10*G10,2)</f>
        <v>0</v>
      </c>
      <c r="I10" s="54"/>
      <c r="J10" s="55">
        <f>+H10*I10%</f>
        <v>0</v>
      </c>
      <c r="K10" s="56">
        <f>ROUND(H10+J10,2)</f>
        <v>0</v>
      </c>
    </row>
    <row r="11" spans="1:11" ht="25.5">
      <c r="A11" s="54">
        <v>2</v>
      </c>
      <c r="B11" s="60" t="s">
        <v>90</v>
      </c>
      <c r="C11" s="58"/>
      <c r="D11" s="58"/>
      <c r="E11" s="57" t="s">
        <v>11</v>
      </c>
      <c r="F11" s="61">
        <v>90</v>
      </c>
      <c r="G11" s="54"/>
      <c r="H11" s="55">
        <f t="shared" ref="H11:H15" si="0">ROUND(F11*G11,2)</f>
        <v>0</v>
      </c>
      <c r="I11" s="54"/>
      <c r="J11" s="55">
        <f t="shared" ref="J11:J15" si="1">+H11*I11%</f>
        <v>0</v>
      </c>
      <c r="K11" s="56">
        <f t="shared" ref="K11:K15" si="2">ROUND(H11+J11,2)</f>
        <v>0</v>
      </c>
    </row>
    <row r="12" spans="1:11" ht="25.5">
      <c r="A12" s="54">
        <v>3</v>
      </c>
      <c r="B12" s="60" t="s">
        <v>86</v>
      </c>
      <c r="C12" s="58"/>
      <c r="D12" s="58"/>
      <c r="E12" s="57" t="s">
        <v>11</v>
      </c>
      <c r="F12" s="61">
        <v>300</v>
      </c>
      <c r="G12" s="54"/>
      <c r="H12" s="55">
        <f t="shared" si="0"/>
        <v>0</v>
      </c>
      <c r="I12" s="54"/>
      <c r="J12" s="55">
        <f t="shared" si="1"/>
        <v>0</v>
      </c>
      <c r="K12" s="56">
        <f t="shared" si="2"/>
        <v>0</v>
      </c>
    </row>
    <row r="13" spans="1:11" ht="38.25">
      <c r="A13" s="54">
        <v>4</v>
      </c>
      <c r="B13" s="60" t="s">
        <v>87</v>
      </c>
      <c r="C13" s="58"/>
      <c r="D13" s="58"/>
      <c r="E13" s="57" t="s">
        <v>11</v>
      </c>
      <c r="F13" s="61">
        <v>300</v>
      </c>
      <c r="G13" s="54"/>
      <c r="H13" s="55">
        <f t="shared" si="0"/>
        <v>0</v>
      </c>
      <c r="I13" s="54"/>
      <c r="J13" s="55">
        <f t="shared" si="1"/>
        <v>0</v>
      </c>
      <c r="K13" s="56">
        <f t="shared" si="2"/>
        <v>0</v>
      </c>
    </row>
    <row r="14" spans="1:11" ht="25.5">
      <c r="A14" s="54">
        <v>5</v>
      </c>
      <c r="B14" s="60" t="s">
        <v>89</v>
      </c>
      <c r="C14" s="58"/>
      <c r="D14" s="58"/>
      <c r="E14" s="57" t="s">
        <v>11</v>
      </c>
      <c r="F14" s="61">
        <v>60</v>
      </c>
      <c r="G14" s="54"/>
      <c r="H14" s="55">
        <f t="shared" si="0"/>
        <v>0</v>
      </c>
      <c r="I14" s="54"/>
      <c r="J14" s="55">
        <f t="shared" si="1"/>
        <v>0</v>
      </c>
      <c r="K14" s="56">
        <f t="shared" si="2"/>
        <v>0</v>
      </c>
    </row>
    <row r="15" spans="1:11" ht="25.5">
      <c r="A15" s="54">
        <v>6</v>
      </c>
      <c r="B15" s="60" t="s">
        <v>88</v>
      </c>
      <c r="C15" s="58"/>
      <c r="D15" s="58"/>
      <c r="E15" s="57" t="s">
        <v>11</v>
      </c>
      <c r="F15" s="61">
        <v>30</v>
      </c>
      <c r="G15" s="54"/>
      <c r="H15" s="55">
        <f t="shared" si="0"/>
        <v>0</v>
      </c>
      <c r="I15" s="54"/>
      <c r="J15" s="55">
        <f t="shared" si="1"/>
        <v>0</v>
      </c>
      <c r="K15" s="56">
        <f t="shared" si="2"/>
        <v>0</v>
      </c>
    </row>
    <row r="16" spans="1:11" ht="27" customHeight="1" thickBot="1">
      <c r="A16" s="53"/>
      <c r="B16" s="53"/>
      <c r="C16" s="53"/>
      <c r="D16" s="53"/>
      <c r="E16" s="29" t="s">
        <v>9</v>
      </c>
      <c r="F16" s="30"/>
      <c r="G16" s="31"/>
      <c r="H16" s="62">
        <f>SUM(H10:H15)</f>
        <v>0</v>
      </c>
      <c r="I16" s="63"/>
      <c r="J16" s="63"/>
      <c r="K16" s="62">
        <f>SUM(K10:K15)</f>
        <v>0</v>
      </c>
    </row>
    <row r="18" spans="4:10" s="52" customFormat="1"/>
    <row r="20" spans="4:10" s="53" customFormat="1" ht="14.25" customHeight="1">
      <c r="D20" s="47" t="s">
        <v>112</v>
      </c>
      <c r="E20" s="47"/>
      <c r="G20" s="48" t="s">
        <v>113</v>
      </c>
      <c r="H20" s="48"/>
      <c r="I20" s="48"/>
      <c r="J20" s="51"/>
    </row>
    <row r="21" spans="4:10" s="53" customFormat="1" ht="34.5" customHeight="1">
      <c r="G21" s="48"/>
      <c r="H21" s="48"/>
      <c r="I21" s="48"/>
      <c r="J21" s="51"/>
    </row>
  </sheetData>
  <mergeCells count="18">
    <mergeCell ref="D20:E20"/>
    <mergeCell ref="G20:I21"/>
    <mergeCell ref="K7:K8"/>
    <mergeCell ref="E16:G16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A1:K1"/>
    <mergeCell ref="A2:K2"/>
    <mergeCell ref="A3:K3"/>
    <mergeCell ref="A6:K6"/>
    <mergeCell ref="A5:K5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30">
    <pageSetUpPr fitToPage="1"/>
  </sheetPr>
  <dimension ref="A1:K20"/>
  <sheetViews>
    <sheetView workbookViewId="0">
      <selection activeCell="A9" sqref="A9:K9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9.25" bestFit="1" customWidth="1"/>
    <col min="11" max="11" width="9.25" bestFit="1" customWidth="1"/>
  </cols>
  <sheetData>
    <row r="1" spans="1:1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35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8.5" customHeight="1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9" t="s">
        <v>109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>
      <c r="A6" s="32" t="s">
        <v>99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4.25" customHeight="1">
      <c r="A7" s="42" t="s">
        <v>0</v>
      </c>
      <c r="B7" s="42" t="s">
        <v>1</v>
      </c>
      <c r="C7" s="41" t="s">
        <v>14</v>
      </c>
      <c r="D7" s="41" t="s">
        <v>13</v>
      </c>
      <c r="E7" s="42" t="s">
        <v>2</v>
      </c>
      <c r="F7" s="42" t="s">
        <v>3</v>
      </c>
      <c r="G7" s="41" t="s">
        <v>4</v>
      </c>
      <c r="H7" s="41" t="s">
        <v>5</v>
      </c>
      <c r="I7" s="41" t="s">
        <v>6</v>
      </c>
      <c r="J7" s="44"/>
      <c r="K7" s="41" t="s">
        <v>8</v>
      </c>
    </row>
    <row r="8" spans="1:11" ht="25.5">
      <c r="A8" s="43"/>
      <c r="B8" s="43"/>
      <c r="C8" s="43"/>
      <c r="D8" s="41"/>
      <c r="E8" s="43"/>
      <c r="F8" s="43"/>
      <c r="G8" s="43"/>
      <c r="H8" s="43"/>
      <c r="I8" s="74" t="s">
        <v>10</v>
      </c>
      <c r="J8" s="74" t="s">
        <v>7</v>
      </c>
      <c r="K8" s="41"/>
    </row>
    <row r="9" spans="1:11">
      <c r="A9" s="70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 t="s">
        <v>114</v>
      </c>
      <c r="I9" s="71">
        <v>9</v>
      </c>
      <c r="J9" s="71" t="s">
        <v>115</v>
      </c>
      <c r="K9" s="71" t="s">
        <v>116</v>
      </c>
    </row>
    <row r="10" spans="1:11" ht="122.25" customHeight="1">
      <c r="A10" s="66">
        <v>1</v>
      </c>
      <c r="B10" s="75" t="s">
        <v>21</v>
      </c>
      <c r="C10" s="73"/>
      <c r="D10" s="73"/>
      <c r="E10" s="72" t="s">
        <v>11</v>
      </c>
      <c r="F10" s="76">
        <v>2800</v>
      </c>
      <c r="G10" s="66"/>
      <c r="H10" s="67">
        <f>ROUND(F10*G10,2)</f>
        <v>0</v>
      </c>
      <c r="I10" s="66"/>
      <c r="J10" s="67">
        <f>+H10*I10%</f>
        <v>0</v>
      </c>
      <c r="K10" s="68">
        <f>ROUND(H10+J10,2)</f>
        <v>0</v>
      </c>
    </row>
    <row r="11" spans="1:11" ht="172.5" customHeight="1">
      <c r="A11" s="66">
        <v>2</v>
      </c>
      <c r="B11" s="75" t="s">
        <v>22</v>
      </c>
      <c r="C11" s="73"/>
      <c r="D11" s="73"/>
      <c r="E11" s="72" t="s">
        <v>11</v>
      </c>
      <c r="F11" s="76">
        <v>300</v>
      </c>
      <c r="G11" s="66"/>
      <c r="H11" s="67">
        <f t="shared" ref="H11:H14" si="0">ROUND(F11*G11,2)</f>
        <v>0</v>
      </c>
      <c r="I11" s="66"/>
      <c r="J11" s="67">
        <f t="shared" ref="J11:J14" si="1">+H11*I11%</f>
        <v>0</v>
      </c>
      <c r="K11" s="68">
        <f t="shared" ref="K11:K14" si="2">ROUND(H11+J11,2)</f>
        <v>0</v>
      </c>
    </row>
    <row r="12" spans="1:11" ht="84.75" customHeight="1">
      <c r="A12" s="66">
        <v>3</v>
      </c>
      <c r="B12" s="75" t="s">
        <v>23</v>
      </c>
      <c r="C12" s="73"/>
      <c r="D12" s="73"/>
      <c r="E12" s="72" t="s">
        <v>11</v>
      </c>
      <c r="F12" s="76">
        <v>200</v>
      </c>
      <c r="G12" s="66"/>
      <c r="H12" s="67">
        <f t="shared" si="0"/>
        <v>0</v>
      </c>
      <c r="I12" s="66"/>
      <c r="J12" s="67">
        <f t="shared" si="1"/>
        <v>0</v>
      </c>
      <c r="K12" s="68">
        <f t="shared" si="2"/>
        <v>0</v>
      </c>
    </row>
    <row r="13" spans="1:11" ht="89.25">
      <c r="A13" s="66">
        <v>4</v>
      </c>
      <c r="B13" s="75" t="s">
        <v>20</v>
      </c>
      <c r="C13" s="73"/>
      <c r="D13" s="73"/>
      <c r="E13" s="72" t="s">
        <v>11</v>
      </c>
      <c r="F13" s="76">
        <v>150</v>
      </c>
      <c r="G13" s="66"/>
      <c r="H13" s="67">
        <f t="shared" si="0"/>
        <v>0</v>
      </c>
      <c r="I13" s="66"/>
      <c r="J13" s="67">
        <f t="shared" si="1"/>
        <v>0</v>
      </c>
      <c r="K13" s="68">
        <f t="shared" si="2"/>
        <v>0</v>
      </c>
    </row>
    <row r="14" spans="1:11" s="49" customFormat="1" ht="102">
      <c r="A14" s="66">
        <v>5</v>
      </c>
      <c r="B14" s="75" t="s">
        <v>24</v>
      </c>
      <c r="C14" s="73"/>
      <c r="D14" s="73"/>
      <c r="E14" s="72" t="s">
        <v>11</v>
      </c>
      <c r="F14" s="76">
        <v>1000</v>
      </c>
      <c r="G14" s="66"/>
      <c r="H14" s="67">
        <f t="shared" si="0"/>
        <v>0</v>
      </c>
      <c r="I14" s="66"/>
      <c r="J14" s="67">
        <f t="shared" si="1"/>
        <v>0</v>
      </c>
      <c r="K14" s="68">
        <f t="shared" si="2"/>
        <v>0</v>
      </c>
    </row>
    <row r="15" spans="1:11" ht="15" thickBot="1">
      <c r="A15" s="65"/>
      <c r="B15" s="65"/>
      <c r="C15" s="65"/>
      <c r="D15" s="65"/>
      <c r="E15" s="29" t="s">
        <v>9</v>
      </c>
      <c r="F15" s="30"/>
      <c r="G15" s="31"/>
      <c r="H15" s="81">
        <f>SUM(H10:H14)</f>
        <v>0</v>
      </c>
      <c r="I15" s="82"/>
      <c r="J15" s="82"/>
      <c r="K15" s="81">
        <f>SUM(K10:K14)</f>
        <v>0</v>
      </c>
    </row>
    <row r="19" spans="4:10" s="65" customFormat="1" ht="14.25" customHeight="1">
      <c r="D19" s="47" t="s">
        <v>112</v>
      </c>
      <c r="E19" s="47"/>
      <c r="G19" s="48" t="s">
        <v>113</v>
      </c>
      <c r="H19" s="48"/>
      <c r="I19" s="48"/>
      <c r="J19" s="51"/>
    </row>
    <row r="20" spans="4:10" s="65" customFormat="1" ht="34.5" customHeight="1">
      <c r="G20" s="48"/>
      <c r="H20" s="48"/>
      <c r="I20" s="48"/>
      <c r="J20" s="51"/>
    </row>
  </sheetData>
  <mergeCells count="18">
    <mergeCell ref="D19:E19"/>
    <mergeCell ref="G19:I20"/>
    <mergeCell ref="K7:K8"/>
    <mergeCell ref="E15:G15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A1:K1"/>
    <mergeCell ref="A2:K2"/>
    <mergeCell ref="A3:K3"/>
    <mergeCell ref="A6:K6"/>
    <mergeCell ref="A5:K5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B337E-17E9-44E7-A9F1-C5C35EA419BD}">
  <sheetPr>
    <pageSetUpPr fitToPage="1"/>
  </sheetPr>
  <dimension ref="A1:K19"/>
  <sheetViews>
    <sheetView workbookViewId="0">
      <selection activeCell="A9" sqref="A9:K9"/>
    </sheetView>
  </sheetViews>
  <sheetFormatPr defaultRowHeight="14.25"/>
  <cols>
    <col min="2" max="2" width="34" customWidth="1"/>
  </cols>
  <sheetData>
    <row r="1" spans="1:1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35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8.5" customHeight="1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9" t="s">
        <v>109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>
      <c r="A6" s="32" t="s">
        <v>100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64" customFormat="1">
      <c r="A7" s="42" t="s">
        <v>0</v>
      </c>
      <c r="B7" s="42" t="s">
        <v>1</v>
      </c>
      <c r="C7" s="41" t="s">
        <v>14</v>
      </c>
      <c r="D7" s="41" t="s">
        <v>13</v>
      </c>
      <c r="E7" s="42" t="s">
        <v>2</v>
      </c>
      <c r="F7" s="42" t="s">
        <v>3</v>
      </c>
      <c r="G7" s="41" t="s">
        <v>4</v>
      </c>
      <c r="H7" s="41" t="s">
        <v>5</v>
      </c>
      <c r="I7" s="41" t="s">
        <v>6</v>
      </c>
      <c r="J7" s="44"/>
      <c r="K7" s="41" t="s">
        <v>8</v>
      </c>
    </row>
    <row r="8" spans="1:11" s="64" customFormat="1" ht="25.5">
      <c r="A8" s="43"/>
      <c r="B8" s="43"/>
      <c r="C8" s="45"/>
      <c r="D8" s="41"/>
      <c r="E8" s="43"/>
      <c r="F8" s="43"/>
      <c r="G8" s="43"/>
      <c r="H8" s="43"/>
      <c r="I8" s="74" t="s">
        <v>10</v>
      </c>
      <c r="J8" s="74" t="s">
        <v>7</v>
      </c>
      <c r="K8" s="41"/>
    </row>
    <row r="9" spans="1:11" s="64" customFormat="1">
      <c r="A9" s="70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 t="s">
        <v>114</v>
      </c>
      <c r="I9" s="71">
        <v>9</v>
      </c>
      <c r="J9" s="71" t="s">
        <v>115</v>
      </c>
      <c r="K9" s="71" t="s">
        <v>116</v>
      </c>
    </row>
    <row r="10" spans="1:11" s="64" customFormat="1" ht="255.75" customHeight="1">
      <c r="A10" s="66">
        <v>1</v>
      </c>
      <c r="B10" s="75" t="s">
        <v>91</v>
      </c>
      <c r="C10" s="83"/>
      <c r="D10" s="83"/>
      <c r="E10" s="72" t="s">
        <v>12</v>
      </c>
      <c r="F10" s="76">
        <v>150</v>
      </c>
      <c r="G10" s="66"/>
      <c r="H10" s="67">
        <f>ROUND(F10*G10,2)</f>
        <v>0</v>
      </c>
      <c r="I10" s="66"/>
      <c r="J10" s="67">
        <f>+H10*I10%</f>
        <v>0</v>
      </c>
      <c r="K10" s="68">
        <f>ROUND(H10+J10,2)</f>
        <v>0</v>
      </c>
    </row>
    <row r="11" spans="1:11" s="64" customFormat="1" ht="267.75">
      <c r="A11" s="66">
        <v>2</v>
      </c>
      <c r="B11" s="75" t="s">
        <v>92</v>
      </c>
      <c r="C11" s="83"/>
      <c r="D11" s="83"/>
      <c r="E11" s="72" t="s">
        <v>12</v>
      </c>
      <c r="F11" s="76">
        <v>8000</v>
      </c>
      <c r="G11" s="66"/>
      <c r="H11" s="67">
        <f t="shared" ref="H11:H13" si="0">ROUND(F11*G11,2)</f>
        <v>0</v>
      </c>
      <c r="I11" s="66"/>
      <c r="J11" s="67">
        <f t="shared" ref="J11:J13" si="1">+H11*I11%</f>
        <v>0</v>
      </c>
      <c r="K11" s="68">
        <f t="shared" ref="K11:K13" si="2">ROUND(H11+J11,2)</f>
        <v>0</v>
      </c>
    </row>
    <row r="12" spans="1:11" s="64" customFormat="1" ht="229.5">
      <c r="A12" s="66">
        <v>3</v>
      </c>
      <c r="B12" s="75" t="s">
        <v>93</v>
      </c>
      <c r="C12" s="83"/>
      <c r="D12" s="83"/>
      <c r="E12" s="72" t="s">
        <v>94</v>
      </c>
      <c r="F12" s="76">
        <v>13000</v>
      </c>
      <c r="G12" s="66"/>
      <c r="H12" s="67">
        <f t="shared" si="0"/>
        <v>0</v>
      </c>
      <c r="I12" s="66"/>
      <c r="J12" s="67">
        <f t="shared" si="1"/>
        <v>0</v>
      </c>
      <c r="K12" s="68">
        <f t="shared" si="2"/>
        <v>0</v>
      </c>
    </row>
    <row r="13" spans="1:11" s="64" customFormat="1" ht="229.5">
      <c r="A13" s="66">
        <v>4</v>
      </c>
      <c r="B13" s="75" t="s">
        <v>95</v>
      </c>
      <c r="C13" s="83"/>
      <c r="D13" s="83"/>
      <c r="E13" s="72" t="s">
        <v>94</v>
      </c>
      <c r="F13" s="76">
        <v>1500</v>
      </c>
      <c r="G13" s="66"/>
      <c r="H13" s="67">
        <f t="shared" si="0"/>
        <v>0</v>
      </c>
      <c r="I13" s="66"/>
      <c r="J13" s="67">
        <f t="shared" si="1"/>
        <v>0</v>
      </c>
      <c r="K13" s="68">
        <f t="shared" si="2"/>
        <v>0</v>
      </c>
    </row>
    <row r="14" spans="1:11" s="64" customFormat="1" ht="15" thickBot="1">
      <c r="A14" s="65"/>
      <c r="B14" s="65"/>
      <c r="C14" s="77"/>
      <c r="D14" s="77"/>
      <c r="E14" s="29" t="s">
        <v>9</v>
      </c>
      <c r="F14" s="30"/>
      <c r="G14" s="31"/>
      <c r="H14" s="69">
        <f>SUM(H10:H13)</f>
        <v>0</v>
      </c>
      <c r="I14" s="65"/>
      <c r="J14" s="65"/>
      <c r="K14" s="69">
        <f>SUM(K10:K13)</f>
        <v>0</v>
      </c>
    </row>
    <row r="18" spans="4:10" s="65" customFormat="1" ht="14.25" customHeight="1">
      <c r="D18" s="47" t="s">
        <v>112</v>
      </c>
      <c r="E18" s="47"/>
      <c r="G18" s="48" t="s">
        <v>113</v>
      </c>
      <c r="H18" s="48"/>
      <c r="I18" s="48"/>
      <c r="J18" s="51"/>
    </row>
    <row r="19" spans="4:10" s="65" customFormat="1" ht="34.5" customHeight="1">
      <c r="G19" s="48"/>
      <c r="H19" s="48"/>
      <c r="I19" s="48"/>
      <c r="J19" s="51"/>
    </row>
  </sheetData>
  <mergeCells count="18">
    <mergeCell ref="D18:E18"/>
    <mergeCell ref="G18:I19"/>
    <mergeCell ref="E14:G14"/>
    <mergeCell ref="A1:K1"/>
    <mergeCell ref="A2:K2"/>
    <mergeCell ref="A3:K3"/>
    <mergeCell ref="A6:K6"/>
    <mergeCell ref="A5:K5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K8"/>
  </mergeCells>
  <pageMargins left="0.7" right="0.7" top="0.75" bottom="0.75" header="0.3" footer="0.3"/>
  <pageSetup paperSize="9" scale="9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usz39">
    <pageSetUpPr fitToPage="1"/>
  </sheetPr>
  <dimension ref="A1:K20"/>
  <sheetViews>
    <sheetView topLeftCell="A4" zoomScaleNormal="100" workbookViewId="0">
      <selection activeCell="A9" sqref="A9:K9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125" bestFit="1" customWidth="1"/>
    <col min="11" max="11" width="10.125" bestFit="1" customWidth="1"/>
  </cols>
  <sheetData>
    <row r="1" spans="1:1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35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8.5" customHeight="1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9" t="s">
        <v>109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>
      <c r="A6" s="32" t="s">
        <v>101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64" customFormat="1">
      <c r="A7" s="42" t="s">
        <v>0</v>
      </c>
      <c r="B7" s="42" t="s">
        <v>1</v>
      </c>
      <c r="C7" s="41" t="s">
        <v>14</v>
      </c>
      <c r="D7" s="41" t="s">
        <v>13</v>
      </c>
      <c r="E7" s="42" t="s">
        <v>2</v>
      </c>
      <c r="F7" s="42" t="s">
        <v>3</v>
      </c>
      <c r="G7" s="41" t="s">
        <v>4</v>
      </c>
      <c r="H7" s="41" t="s">
        <v>5</v>
      </c>
      <c r="I7" s="41" t="s">
        <v>6</v>
      </c>
      <c r="J7" s="44"/>
      <c r="K7" s="41" t="s">
        <v>8</v>
      </c>
    </row>
    <row r="8" spans="1:11" s="64" customFormat="1" ht="25.5">
      <c r="A8" s="43"/>
      <c r="B8" s="43"/>
      <c r="C8" s="43"/>
      <c r="D8" s="41"/>
      <c r="E8" s="43"/>
      <c r="F8" s="43"/>
      <c r="G8" s="43"/>
      <c r="H8" s="43"/>
      <c r="I8" s="74" t="s">
        <v>10</v>
      </c>
      <c r="J8" s="74" t="s">
        <v>7</v>
      </c>
      <c r="K8" s="41"/>
    </row>
    <row r="9" spans="1:11" s="64" customFormat="1">
      <c r="A9" s="70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 t="s">
        <v>114</v>
      </c>
      <c r="I9" s="71">
        <v>9</v>
      </c>
      <c r="J9" s="71" t="s">
        <v>115</v>
      </c>
      <c r="K9" s="71" t="s">
        <v>116</v>
      </c>
    </row>
    <row r="10" spans="1:11" s="64" customFormat="1" ht="199.5" customHeight="1">
      <c r="A10" s="66">
        <v>1</v>
      </c>
      <c r="B10" s="75" t="s">
        <v>27</v>
      </c>
      <c r="C10" s="73"/>
      <c r="D10" s="73"/>
      <c r="E10" s="72" t="s">
        <v>11</v>
      </c>
      <c r="F10" s="76">
        <v>5</v>
      </c>
      <c r="G10" s="66"/>
      <c r="H10" s="67">
        <f>ROUND(F10*G10,2)</f>
        <v>0</v>
      </c>
      <c r="I10" s="66"/>
      <c r="J10" s="67">
        <f>+H10*I10%</f>
        <v>0</v>
      </c>
      <c r="K10" s="68">
        <f>ROUND(H10+J10,2)</f>
        <v>0</v>
      </c>
    </row>
    <row r="11" spans="1:11" s="64" customFormat="1" ht="204" customHeight="1">
      <c r="A11" s="66">
        <v>2</v>
      </c>
      <c r="B11" s="75" t="s">
        <v>28</v>
      </c>
      <c r="C11" s="73"/>
      <c r="D11" s="73"/>
      <c r="E11" s="72" t="s">
        <v>11</v>
      </c>
      <c r="F11" s="76">
        <v>5</v>
      </c>
      <c r="G11" s="66"/>
      <c r="H11" s="67">
        <f t="shared" ref="H11:H15" si="0">ROUND(F11*G11,2)</f>
        <v>0</v>
      </c>
      <c r="I11" s="66"/>
      <c r="J11" s="67">
        <f t="shared" ref="J11:J15" si="1">+H11*I11%</f>
        <v>0</v>
      </c>
      <c r="K11" s="68">
        <f t="shared" ref="K11:K15" si="2">ROUND(H11+J11,2)</f>
        <v>0</v>
      </c>
    </row>
    <row r="12" spans="1:11" s="64" customFormat="1" ht="135" customHeight="1">
      <c r="A12" s="66">
        <v>3</v>
      </c>
      <c r="B12" s="75" t="s">
        <v>29</v>
      </c>
      <c r="C12" s="73"/>
      <c r="D12" s="73"/>
      <c r="E12" s="72" t="s">
        <v>11</v>
      </c>
      <c r="F12" s="76">
        <v>25</v>
      </c>
      <c r="G12" s="66"/>
      <c r="H12" s="67">
        <f t="shared" si="0"/>
        <v>0</v>
      </c>
      <c r="I12" s="66"/>
      <c r="J12" s="67">
        <f t="shared" si="1"/>
        <v>0</v>
      </c>
      <c r="K12" s="68">
        <f t="shared" si="2"/>
        <v>0</v>
      </c>
    </row>
    <row r="13" spans="1:11" s="64" customFormat="1" ht="191.25">
      <c r="A13" s="66">
        <v>4</v>
      </c>
      <c r="B13" s="75" t="s">
        <v>25</v>
      </c>
      <c r="C13" s="73"/>
      <c r="D13" s="73"/>
      <c r="E13" s="72" t="s">
        <v>11</v>
      </c>
      <c r="F13" s="76">
        <v>75</v>
      </c>
      <c r="G13" s="66"/>
      <c r="H13" s="67">
        <f t="shared" si="0"/>
        <v>0</v>
      </c>
      <c r="I13" s="66"/>
      <c r="J13" s="67">
        <f t="shared" si="1"/>
        <v>0</v>
      </c>
      <c r="K13" s="68">
        <f t="shared" si="2"/>
        <v>0</v>
      </c>
    </row>
    <row r="14" spans="1:11" s="64" customFormat="1" ht="82.5" customHeight="1">
      <c r="A14" s="66">
        <v>5</v>
      </c>
      <c r="B14" s="75" t="s">
        <v>30</v>
      </c>
      <c r="C14" s="73"/>
      <c r="D14" s="73"/>
      <c r="E14" s="72" t="s">
        <v>11</v>
      </c>
      <c r="F14" s="76">
        <v>10</v>
      </c>
      <c r="G14" s="66"/>
      <c r="H14" s="67">
        <f t="shared" si="0"/>
        <v>0</v>
      </c>
      <c r="I14" s="66"/>
      <c r="J14" s="67">
        <f t="shared" si="1"/>
        <v>0</v>
      </c>
      <c r="K14" s="68">
        <f t="shared" si="2"/>
        <v>0</v>
      </c>
    </row>
    <row r="15" spans="1:11" s="64" customFormat="1" ht="76.5">
      <c r="A15" s="66">
        <v>6</v>
      </c>
      <c r="B15" s="75" t="s">
        <v>31</v>
      </c>
      <c r="C15" s="73"/>
      <c r="D15" s="73"/>
      <c r="E15" s="72" t="s">
        <v>11</v>
      </c>
      <c r="F15" s="76">
        <v>30</v>
      </c>
      <c r="G15" s="66"/>
      <c r="H15" s="67">
        <f t="shared" si="0"/>
        <v>0</v>
      </c>
      <c r="I15" s="66"/>
      <c r="J15" s="67">
        <f t="shared" si="1"/>
        <v>0</v>
      </c>
      <c r="K15" s="68">
        <f t="shared" si="2"/>
        <v>0</v>
      </c>
    </row>
    <row r="16" spans="1:11" s="64" customFormat="1" ht="15" thickBot="1">
      <c r="A16" s="65"/>
      <c r="B16" s="65"/>
      <c r="C16" s="65"/>
      <c r="D16" s="65"/>
      <c r="E16" s="29" t="s">
        <v>9</v>
      </c>
      <c r="F16" s="30"/>
      <c r="G16" s="31"/>
      <c r="H16" s="81">
        <f>SUM(H10:H15)</f>
        <v>0</v>
      </c>
      <c r="I16" s="82"/>
      <c r="J16" s="82"/>
      <c r="K16" s="81">
        <f>SUM(K10:K15)</f>
        <v>0</v>
      </c>
    </row>
    <row r="17" spans="1:11" s="64" customFormat="1" ht="38.25">
      <c r="A17" s="65"/>
      <c r="B17" s="77" t="s">
        <v>26</v>
      </c>
      <c r="C17" s="65"/>
      <c r="D17" s="65"/>
      <c r="E17" s="65"/>
      <c r="F17" s="65"/>
      <c r="G17" s="65"/>
      <c r="H17" s="65"/>
      <c r="I17" s="65"/>
      <c r="J17" s="65"/>
      <c r="K17" s="65"/>
    </row>
    <row r="19" spans="1:11" s="65" customFormat="1" ht="14.25" customHeight="1">
      <c r="D19" s="47" t="s">
        <v>112</v>
      </c>
      <c r="E19" s="47"/>
      <c r="G19" s="48" t="s">
        <v>113</v>
      </c>
      <c r="H19" s="48"/>
      <c r="I19" s="48"/>
      <c r="J19" s="51"/>
    </row>
    <row r="20" spans="1:11" s="65" customFormat="1" ht="34.5" customHeight="1">
      <c r="G20" s="48"/>
      <c r="H20" s="48"/>
      <c r="I20" s="48"/>
      <c r="J20" s="51"/>
    </row>
  </sheetData>
  <mergeCells count="18">
    <mergeCell ref="E16:G16"/>
    <mergeCell ref="D19:E19"/>
    <mergeCell ref="G19:I20"/>
    <mergeCell ref="E7:E8"/>
    <mergeCell ref="A1:K1"/>
    <mergeCell ref="A2:K2"/>
    <mergeCell ref="A3:K3"/>
    <mergeCell ref="A6:K6"/>
    <mergeCell ref="F7:F8"/>
    <mergeCell ref="G7:G8"/>
    <mergeCell ref="H7:H8"/>
    <mergeCell ref="I7:J7"/>
    <mergeCell ref="K7:K8"/>
    <mergeCell ref="A5:K5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Arkusz46">
    <pageSetUpPr fitToPage="1"/>
  </sheetPr>
  <dimension ref="A1:K24"/>
  <sheetViews>
    <sheetView workbookViewId="0">
      <selection activeCell="A9" sqref="A9:K9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10.125" bestFit="1" customWidth="1"/>
    <col min="11" max="11" width="10.125" bestFit="1" customWidth="1"/>
  </cols>
  <sheetData>
    <row r="1" spans="1:1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35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8.5" customHeight="1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9" t="s">
        <v>109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>
      <c r="A6" s="32" t="s">
        <v>102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64" customFormat="1">
      <c r="A7" s="42" t="s">
        <v>0</v>
      </c>
      <c r="B7" s="42" t="s">
        <v>1</v>
      </c>
      <c r="C7" s="41" t="s">
        <v>14</v>
      </c>
      <c r="D7" s="41" t="s">
        <v>13</v>
      </c>
      <c r="E7" s="42" t="s">
        <v>2</v>
      </c>
      <c r="F7" s="42" t="s">
        <v>3</v>
      </c>
      <c r="G7" s="41" t="s">
        <v>4</v>
      </c>
      <c r="H7" s="41" t="s">
        <v>5</v>
      </c>
      <c r="I7" s="41" t="s">
        <v>6</v>
      </c>
      <c r="J7" s="44"/>
      <c r="K7" s="41" t="s">
        <v>8</v>
      </c>
    </row>
    <row r="8" spans="1:11" s="64" customFormat="1" ht="25.5">
      <c r="A8" s="43"/>
      <c r="B8" s="43"/>
      <c r="C8" s="43"/>
      <c r="D8" s="41"/>
      <c r="E8" s="43"/>
      <c r="F8" s="43"/>
      <c r="G8" s="43"/>
      <c r="H8" s="43"/>
      <c r="I8" s="74" t="s">
        <v>10</v>
      </c>
      <c r="J8" s="74" t="s">
        <v>7</v>
      </c>
      <c r="K8" s="41"/>
    </row>
    <row r="9" spans="1:11" s="64" customFormat="1">
      <c r="A9" s="70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 t="s">
        <v>114</v>
      </c>
      <c r="I9" s="71">
        <v>9</v>
      </c>
      <c r="J9" s="71" t="s">
        <v>115</v>
      </c>
      <c r="K9" s="71" t="s">
        <v>116</v>
      </c>
    </row>
    <row r="10" spans="1:11" s="64" customFormat="1" ht="69" customHeight="1">
      <c r="A10" s="66">
        <v>1</v>
      </c>
      <c r="B10" s="75" t="s">
        <v>38</v>
      </c>
      <c r="C10" s="73"/>
      <c r="D10" s="73"/>
      <c r="E10" s="72" t="s">
        <v>11</v>
      </c>
      <c r="F10" s="76">
        <v>900</v>
      </c>
      <c r="G10" s="66"/>
      <c r="H10" s="67">
        <f>ROUND(F10*G10,2)</f>
        <v>0</v>
      </c>
      <c r="I10" s="66"/>
      <c r="J10" s="67">
        <f>+H10*I10%</f>
        <v>0</v>
      </c>
      <c r="K10" s="68">
        <f>ROUND(H10+J10,2)</f>
        <v>0</v>
      </c>
    </row>
    <row r="11" spans="1:11" s="64" customFormat="1" ht="68.25" customHeight="1">
      <c r="A11" s="66">
        <v>2</v>
      </c>
      <c r="B11" s="75" t="s">
        <v>39</v>
      </c>
      <c r="C11" s="73"/>
      <c r="D11" s="73"/>
      <c r="E11" s="72" t="s">
        <v>11</v>
      </c>
      <c r="F11" s="76">
        <v>320</v>
      </c>
      <c r="G11" s="66"/>
      <c r="H11" s="67">
        <f t="shared" ref="H11:H18" si="0">ROUND(F11*G11,2)</f>
        <v>0</v>
      </c>
      <c r="I11" s="66"/>
      <c r="J11" s="67">
        <f t="shared" ref="J11:J18" si="1">+H11*I11%</f>
        <v>0</v>
      </c>
      <c r="K11" s="68">
        <f t="shared" ref="K11:K18" si="2">ROUND(H11+J11,2)</f>
        <v>0</v>
      </c>
    </row>
    <row r="12" spans="1:11" s="64" customFormat="1" ht="141" customHeight="1">
      <c r="A12" s="66">
        <v>3</v>
      </c>
      <c r="B12" s="75" t="s">
        <v>40</v>
      </c>
      <c r="C12" s="73"/>
      <c r="D12" s="73"/>
      <c r="E12" s="72" t="s">
        <v>11</v>
      </c>
      <c r="F12" s="76">
        <v>1200</v>
      </c>
      <c r="G12" s="66"/>
      <c r="H12" s="67">
        <f t="shared" si="0"/>
        <v>0</v>
      </c>
      <c r="I12" s="66"/>
      <c r="J12" s="67">
        <f t="shared" si="1"/>
        <v>0</v>
      </c>
      <c r="K12" s="68">
        <f t="shared" si="2"/>
        <v>0</v>
      </c>
    </row>
    <row r="13" spans="1:11" s="64" customFormat="1" ht="169.5" customHeight="1">
      <c r="A13" s="66">
        <v>4</v>
      </c>
      <c r="B13" s="75" t="s">
        <v>32</v>
      </c>
      <c r="C13" s="73"/>
      <c r="D13" s="73"/>
      <c r="E13" s="72" t="s">
        <v>12</v>
      </c>
      <c r="F13" s="76">
        <v>40</v>
      </c>
      <c r="G13" s="66"/>
      <c r="H13" s="67">
        <f t="shared" si="0"/>
        <v>0</v>
      </c>
      <c r="I13" s="66"/>
      <c r="J13" s="67">
        <f t="shared" si="1"/>
        <v>0</v>
      </c>
      <c r="K13" s="68">
        <f t="shared" si="2"/>
        <v>0</v>
      </c>
    </row>
    <row r="14" spans="1:11" s="64" customFormat="1" ht="170.25" customHeight="1">
      <c r="A14" s="66">
        <v>5</v>
      </c>
      <c r="B14" s="75" t="s">
        <v>33</v>
      </c>
      <c r="C14" s="73"/>
      <c r="D14" s="73"/>
      <c r="E14" s="72" t="s">
        <v>12</v>
      </c>
      <c r="F14" s="76">
        <v>3</v>
      </c>
      <c r="G14" s="66"/>
      <c r="H14" s="67">
        <f t="shared" si="0"/>
        <v>0</v>
      </c>
      <c r="I14" s="66"/>
      <c r="J14" s="67">
        <f t="shared" si="1"/>
        <v>0</v>
      </c>
      <c r="K14" s="68">
        <f t="shared" si="2"/>
        <v>0</v>
      </c>
    </row>
    <row r="15" spans="1:11" s="64" customFormat="1" ht="211.5" customHeight="1">
      <c r="A15" s="66">
        <v>6</v>
      </c>
      <c r="B15" s="75" t="s">
        <v>34</v>
      </c>
      <c r="C15" s="73"/>
      <c r="D15" s="73"/>
      <c r="E15" s="72" t="s">
        <v>12</v>
      </c>
      <c r="F15" s="76">
        <v>25</v>
      </c>
      <c r="G15" s="66"/>
      <c r="H15" s="67">
        <f t="shared" si="0"/>
        <v>0</v>
      </c>
      <c r="I15" s="66"/>
      <c r="J15" s="67">
        <f t="shared" si="1"/>
        <v>0</v>
      </c>
      <c r="K15" s="68">
        <f t="shared" si="2"/>
        <v>0</v>
      </c>
    </row>
    <row r="16" spans="1:11" s="64" customFormat="1" ht="204">
      <c r="A16" s="66">
        <v>7</v>
      </c>
      <c r="B16" s="75" t="s">
        <v>35</v>
      </c>
      <c r="C16" s="73"/>
      <c r="D16" s="73"/>
      <c r="E16" s="72" t="s">
        <v>12</v>
      </c>
      <c r="F16" s="76">
        <v>25</v>
      </c>
      <c r="G16" s="66"/>
      <c r="H16" s="67">
        <f t="shared" si="0"/>
        <v>0</v>
      </c>
      <c r="I16" s="66"/>
      <c r="J16" s="67">
        <f t="shared" si="1"/>
        <v>0</v>
      </c>
      <c r="K16" s="68">
        <f t="shared" si="2"/>
        <v>0</v>
      </c>
    </row>
    <row r="17" spans="1:11" s="64" customFormat="1" ht="184.5" customHeight="1">
      <c r="A17" s="66">
        <v>8</v>
      </c>
      <c r="B17" s="75" t="s">
        <v>36</v>
      </c>
      <c r="C17" s="73"/>
      <c r="D17" s="73"/>
      <c r="E17" s="72" t="s">
        <v>12</v>
      </c>
      <c r="F17" s="76">
        <v>1</v>
      </c>
      <c r="G17" s="66"/>
      <c r="H17" s="67">
        <f t="shared" si="0"/>
        <v>0</v>
      </c>
      <c r="I17" s="66"/>
      <c r="J17" s="67">
        <f t="shared" si="1"/>
        <v>0</v>
      </c>
      <c r="K17" s="68">
        <f t="shared" si="2"/>
        <v>0</v>
      </c>
    </row>
    <row r="18" spans="1:11" s="64" customFormat="1" ht="231" customHeight="1">
      <c r="A18" s="66">
        <v>9</v>
      </c>
      <c r="B18" s="75" t="s">
        <v>37</v>
      </c>
      <c r="C18" s="73"/>
      <c r="D18" s="73"/>
      <c r="E18" s="72" t="s">
        <v>12</v>
      </c>
      <c r="F18" s="76">
        <v>10</v>
      </c>
      <c r="G18" s="66"/>
      <c r="H18" s="67">
        <f t="shared" si="0"/>
        <v>0</v>
      </c>
      <c r="I18" s="66"/>
      <c r="J18" s="67">
        <f t="shared" si="1"/>
        <v>0</v>
      </c>
      <c r="K18" s="68">
        <f t="shared" si="2"/>
        <v>0</v>
      </c>
    </row>
    <row r="19" spans="1:11" s="64" customFormat="1" ht="15" thickBot="1">
      <c r="A19" s="65"/>
      <c r="B19" s="65"/>
      <c r="C19" s="65"/>
      <c r="D19" s="65"/>
      <c r="E19" s="29" t="s">
        <v>9</v>
      </c>
      <c r="F19" s="30"/>
      <c r="G19" s="31"/>
      <c r="H19" s="81">
        <f>SUM(H10:H18)</f>
        <v>0</v>
      </c>
      <c r="I19" s="82"/>
      <c r="J19" s="82"/>
      <c r="K19" s="81">
        <f>SUM(K10:K18)</f>
        <v>0</v>
      </c>
    </row>
    <row r="22" spans="1:11" ht="36.75" customHeight="1"/>
    <row r="23" spans="1:11" s="65" customFormat="1" ht="14.25" customHeight="1">
      <c r="D23" s="47" t="s">
        <v>112</v>
      </c>
      <c r="E23" s="47"/>
      <c r="G23" s="48" t="s">
        <v>113</v>
      </c>
      <c r="H23" s="48"/>
      <c r="I23" s="48"/>
      <c r="J23" s="51"/>
    </row>
    <row r="24" spans="1:11" s="65" customFormat="1" ht="34.5" customHeight="1">
      <c r="G24" s="48"/>
      <c r="H24" s="48"/>
      <c r="I24" s="48"/>
      <c r="J24" s="51"/>
    </row>
  </sheetData>
  <mergeCells count="18">
    <mergeCell ref="E19:G19"/>
    <mergeCell ref="D23:E23"/>
    <mergeCell ref="G23:I24"/>
    <mergeCell ref="E7:E8"/>
    <mergeCell ref="A1:K1"/>
    <mergeCell ref="A2:K2"/>
    <mergeCell ref="A3:K3"/>
    <mergeCell ref="A6:K6"/>
    <mergeCell ref="F7:F8"/>
    <mergeCell ref="G7:G8"/>
    <mergeCell ref="H7:H8"/>
    <mergeCell ref="I7:J7"/>
    <mergeCell ref="K7:K8"/>
    <mergeCell ref="A5:K5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Arkusz47">
    <pageSetUpPr fitToPage="1"/>
  </sheetPr>
  <dimension ref="A1:K17"/>
  <sheetViews>
    <sheetView workbookViewId="0">
      <selection activeCell="A9" sqref="A9:K9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  <col min="8" max="8" width="9.25" bestFit="1" customWidth="1"/>
    <col min="11" max="11" width="9.25" bestFit="1" customWidth="1"/>
  </cols>
  <sheetData>
    <row r="1" spans="1:1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>
      <c r="A2" s="35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8.5" customHeight="1">
      <c r="A3" s="37" t="s">
        <v>108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9" t="s">
        <v>109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>
      <c r="A6" s="32" t="s">
        <v>103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>
      <c r="A7" s="42" t="s">
        <v>0</v>
      </c>
      <c r="B7" s="42" t="s">
        <v>1</v>
      </c>
      <c r="C7" s="41" t="s">
        <v>14</v>
      </c>
      <c r="D7" s="41" t="s">
        <v>13</v>
      </c>
      <c r="E7" s="42" t="s">
        <v>2</v>
      </c>
      <c r="F7" s="42" t="s">
        <v>3</v>
      </c>
      <c r="G7" s="41" t="s">
        <v>4</v>
      </c>
      <c r="H7" s="41" t="s">
        <v>5</v>
      </c>
      <c r="I7" s="41" t="s">
        <v>6</v>
      </c>
      <c r="J7" s="44"/>
      <c r="K7" s="41" t="s">
        <v>8</v>
      </c>
    </row>
    <row r="8" spans="1:11" ht="25.5">
      <c r="A8" s="43"/>
      <c r="B8" s="43"/>
      <c r="C8" s="43"/>
      <c r="D8" s="41"/>
      <c r="E8" s="43"/>
      <c r="F8" s="43"/>
      <c r="G8" s="43"/>
      <c r="H8" s="43"/>
      <c r="I8" s="11" t="s">
        <v>10</v>
      </c>
      <c r="J8" s="11" t="s">
        <v>7</v>
      </c>
      <c r="K8" s="41"/>
    </row>
    <row r="9" spans="1:11">
      <c r="A9" s="70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 t="s">
        <v>114</v>
      </c>
      <c r="I9" s="71">
        <v>9</v>
      </c>
      <c r="J9" s="71" t="s">
        <v>115</v>
      </c>
      <c r="K9" s="71" t="s">
        <v>116</v>
      </c>
    </row>
    <row r="10" spans="1:11" ht="38.25">
      <c r="A10" s="2">
        <v>1</v>
      </c>
      <c r="B10" s="12" t="s">
        <v>42</v>
      </c>
      <c r="C10" s="10"/>
      <c r="D10" s="10"/>
      <c r="E10" s="9" t="s">
        <v>11</v>
      </c>
      <c r="F10" s="13">
        <v>150</v>
      </c>
      <c r="G10" s="2"/>
      <c r="H10" s="3">
        <f t="shared" ref="H10:H11" si="0">ROUND(F10*G10,2)</f>
        <v>0</v>
      </c>
      <c r="I10" s="2"/>
      <c r="J10" s="3">
        <f>+H10*I10%</f>
        <v>0</v>
      </c>
      <c r="K10" s="4">
        <f>ROUND(H10+J10,2)</f>
        <v>0</v>
      </c>
    </row>
    <row r="11" spans="1:11" ht="38.25">
      <c r="A11" s="2">
        <v>2</v>
      </c>
      <c r="B11" s="12" t="s">
        <v>41</v>
      </c>
      <c r="C11" s="10"/>
      <c r="D11" s="10"/>
      <c r="E11" s="9" t="s">
        <v>11</v>
      </c>
      <c r="F11" s="13">
        <v>300</v>
      </c>
      <c r="G11" s="2"/>
      <c r="H11" s="3">
        <f t="shared" si="0"/>
        <v>0</v>
      </c>
      <c r="I11" s="2"/>
      <c r="J11" s="3">
        <f t="shared" ref="J11" si="1">+H11*I11%</f>
        <v>0</v>
      </c>
      <c r="K11" s="4">
        <f t="shared" ref="K11" si="2">ROUND(H11+J11,2)</f>
        <v>0</v>
      </c>
    </row>
    <row r="12" spans="1:11" ht="15" thickBot="1">
      <c r="A12" s="1"/>
      <c r="B12" s="1"/>
      <c r="C12" s="1"/>
      <c r="D12" s="1"/>
      <c r="E12" s="29" t="s">
        <v>9</v>
      </c>
      <c r="F12" s="30"/>
      <c r="G12" s="31"/>
      <c r="H12" s="23">
        <f>SUM(H10:H11)</f>
        <v>0</v>
      </c>
      <c r="I12" s="24"/>
      <c r="J12" s="24"/>
      <c r="K12" s="23">
        <f>SUM(K10:K11)</f>
        <v>0</v>
      </c>
    </row>
    <row r="14" spans="1:11" ht="15.75" customHeight="1"/>
    <row r="15" spans="1:11" ht="15.75" customHeight="1"/>
    <row r="16" spans="1:11" s="65" customFormat="1" ht="14.25" customHeight="1">
      <c r="D16" s="47" t="s">
        <v>112</v>
      </c>
      <c r="E16" s="47"/>
      <c r="G16" s="48" t="s">
        <v>113</v>
      </c>
      <c r="H16" s="48"/>
      <c r="I16" s="48"/>
      <c r="J16" s="51"/>
    </row>
    <row r="17" spans="7:10" s="65" customFormat="1" ht="34.5" customHeight="1">
      <c r="G17" s="48"/>
      <c r="H17" s="48"/>
      <c r="I17" s="48"/>
      <c r="J17" s="51"/>
    </row>
  </sheetData>
  <mergeCells count="18">
    <mergeCell ref="D16:E16"/>
    <mergeCell ref="G16:I17"/>
    <mergeCell ref="E7:E8"/>
    <mergeCell ref="A1:K1"/>
    <mergeCell ref="A2:K2"/>
    <mergeCell ref="A3:K3"/>
    <mergeCell ref="A6:K6"/>
    <mergeCell ref="F7:F8"/>
    <mergeCell ref="G7:G8"/>
    <mergeCell ref="H7:H8"/>
    <mergeCell ref="I7:J7"/>
    <mergeCell ref="K7:K8"/>
    <mergeCell ref="E12:G12"/>
    <mergeCell ref="A5:K5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</vt:i4>
      </vt:variant>
    </vt:vector>
  </HeadingPairs>
  <TitlesOfParts>
    <vt:vector size="14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54</vt:lpstr>
      <vt:lpstr>Pakiet 12</vt:lpstr>
      <vt:lpstr>'Pakiet 7'!Obszar_wydruku</vt:lpstr>
    </vt:vector>
  </TitlesOfParts>
  <Company>Szpital Uniwersytecki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PFraszczak</dc:creator>
  <cp:lastModifiedBy>Michał Kryszewski</cp:lastModifiedBy>
  <cp:lastPrinted>2020-11-16T11:53:42Z</cp:lastPrinted>
  <dcterms:created xsi:type="dcterms:W3CDTF">2010-06-08T05:48:52Z</dcterms:created>
  <dcterms:modified xsi:type="dcterms:W3CDTF">2020-11-16T12:19:32Z</dcterms:modified>
</cp:coreProperties>
</file>